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64011"/>
  <mc:AlternateContent xmlns:mc="http://schemas.openxmlformats.org/markup-compatibility/2006">
    <mc:Choice Requires="x15">
      <x15ac:absPath xmlns:x15ac="http://schemas.microsoft.com/office/spreadsheetml/2010/11/ac" url="F:\Excel\Programmierung\xls-Google-Suche\Programm\Demo-Version\"/>
    </mc:Choice>
  </mc:AlternateContent>
  <workbookProtection workbookPassword="E6E7" lockStructure="1"/>
  <bookViews>
    <workbookView xWindow="-120" yWindow="-120" windowWidth="29040" windowHeight="15840"/>
  </bookViews>
  <sheets>
    <sheet name="Google_Suche" sheetId="1" r:id="rId1"/>
    <sheet name="Optionen" sheetId="2" state="veryHidden" r:id="rId2"/>
  </sheets>
  <definedNames>
    <definedName name="n_cnt">Optionen!$AW$1</definedName>
    <definedName name="n_link">HYPERLINK(Google_Suche!XET36,"Google-Suche")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1" l="1"/>
  <c r="D35" i="2" l="1"/>
  <c r="E35" i="2" s="1"/>
  <c r="D32" i="2"/>
  <c r="D31" i="2"/>
  <c r="D30" i="2"/>
  <c r="D29" i="2"/>
  <c r="D14" i="2"/>
  <c r="D13" i="2"/>
  <c r="D28" i="2"/>
  <c r="E31" i="2" s="1"/>
  <c r="F31" i="2" s="1"/>
  <c r="D26" i="2"/>
  <c r="E29" i="2" l="1"/>
  <c r="E30" i="2"/>
  <c r="F30" i="2" s="1"/>
  <c r="E32" i="2"/>
  <c r="F32" i="2" s="1"/>
  <c r="E26" i="2"/>
  <c r="D23" i="2"/>
  <c r="E23" i="2" s="1"/>
  <c r="E24" i="2" s="1"/>
  <c r="D17" i="2"/>
  <c r="E17" i="2" s="1"/>
  <c r="E21" i="2" s="1"/>
  <c r="E14" i="2"/>
  <c r="D39" i="2"/>
  <c r="E39" i="2" s="1"/>
  <c r="D9" i="2"/>
  <c r="D11" i="2"/>
  <c r="E11" i="2" s="1"/>
  <c r="E8" i="2"/>
  <c r="F40" i="2" l="1"/>
  <c r="E33" i="2"/>
  <c r="C15" i="2"/>
  <c r="E13" i="2"/>
  <c r="E9" i="2"/>
  <c r="E15" i="2" l="1"/>
  <c r="E40" i="2" l="1"/>
  <c r="H40" i="2" s="1"/>
  <c r="G41" i="2"/>
  <c r="F41" i="2" s="1"/>
  <c r="G42" i="2" l="1"/>
  <c r="F42" i="2" s="1"/>
  <c r="E41" i="2"/>
  <c r="H41" i="2" s="1"/>
  <c r="G43" i="2" l="1"/>
  <c r="F43" i="2" s="1"/>
  <c r="E42" i="2"/>
  <c r="H42" i="2" s="1"/>
  <c r="G44" i="2" l="1"/>
  <c r="F44" i="2" s="1"/>
  <c r="E43" i="2"/>
  <c r="H43" i="2" s="1"/>
  <c r="G45" i="2" l="1"/>
  <c r="F45" i="2" s="1"/>
  <c r="E44" i="2"/>
  <c r="H44" i="2" s="1"/>
  <c r="E45" i="2" l="1"/>
  <c r="H45" i="2" s="1"/>
  <c r="G46" i="2" l="1"/>
  <c r="F46" i="2" s="1"/>
  <c r="G47" i="2" l="1"/>
  <c r="F47" i="2" s="1"/>
  <c r="E46" i="2" l="1"/>
  <c r="H46" i="2" s="1"/>
  <c r="G48" i="2"/>
  <c r="F48" i="2" s="1"/>
  <c r="E47" i="2" l="1"/>
  <c r="H47" i="2" s="1"/>
  <c r="E48" i="2" l="1"/>
  <c r="H48" i="2" s="1"/>
  <c r="G49" i="2"/>
  <c r="F49" i="2" s="1"/>
  <c r="G50" i="2" l="1"/>
  <c r="F50" i="2" s="1"/>
  <c r="E50" i="2" l="1"/>
  <c r="G51" i="2"/>
  <c r="F51" i="2" s="1"/>
  <c r="E49" i="2"/>
  <c r="H49" i="2" s="1"/>
  <c r="H50" i="2" l="1"/>
  <c r="G52" i="2"/>
  <c r="F52" i="2" s="1"/>
  <c r="E51" i="2" l="1"/>
  <c r="H51" i="2" s="1"/>
  <c r="G53" i="2"/>
  <c r="F53" i="2" s="1"/>
  <c r="G54" i="2" l="1"/>
  <c r="E52" i="2"/>
  <c r="H52" i="2" s="1"/>
  <c r="F54" i="2" l="1"/>
  <c r="E54" i="2" s="1"/>
  <c r="E53" i="2"/>
  <c r="H53" i="2" s="1"/>
  <c r="H54" i="2" l="1"/>
  <c r="E56" i="2" s="1"/>
  <c r="C100" i="2" l="1"/>
  <c r="K1" i="1" s="1"/>
  <c r="F100" i="2" l="1"/>
</calcChain>
</file>

<file path=xl/comments1.xml><?xml version="1.0" encoding="utf-8"?>
<comments xmlns="http://schemas.openxmlformats.org/spreadsheetml/2006/main">
  <authors>
    <author>Eckl, Alois</author>
  </authors>
  <commentList>
    <comment ref="G10" authorId="0" shapeId="0">
      <text>
        <r>
          <rPr>
            <b/>
            <sz val="9"/>
            <color indexed="9"/>
            <rFont val="Segoe UI"/>
            <family val="2"/>
          </rPr>
          <t>Schbegriffe:</t>
        </r>
        <r>
          <rPr>
            <sz val="9"/>
            <color indexed="9"/>
            <rFont val="Segoe UI"/>
            <family val="2"/>
          </rPr>
          <t xml:space="preserve">
Erfassen Sie hier die Suchbegriffe, welche bei Googel gesucht werden sollen. Es werden alle erfassten Suchbegriffe in die Suche übernommen.</t>
        </r>
      </text>
    </comment>
    <comment ref="G23" authorId="0" shapeId="0">
      <text>
        <r>
          <rPr>
            <b/>
            <sz val="9"/>
            <color indexed="9"/>
            <rFont val="Segoe UI"/>
            <family val="2"/>
          </rPr>
          <t>Genaue Übereinstimmung:</t>
        </r>
        <r>
          <rPr>
            <sz val="9"/>
            <color indexed="9"/>
            <rFont val="Segoe UI"/>
            <family val="2"/>
          </rPr>
          <t xml:space="preserve">
Möchte ein Nutzer nach einem genauen Wort oder einer Wortgruppe suchen, ist es sinnvoll, die Suchanfrage mittels Anführungszeichen zu konkretisieren. Dieser Suchoperator ist besonders gut geeignet für die Suche nach exakten Zitaten.</t>
        </r>
      </text>
    </comment>
    <comment ref="G25" authorId="0" shapeId="0">
      <text>
        <r>
          <rPr>
            <b/>
            <sz val="9"/>
            <color indexed="9"/>
            <rFont val="Segoe UI"/>
            <family val="2"/>
          </rPr>
          <t>Ergänzung mit Wildcard *:</t>
        </r>
        <r>
          <rPr>
            <sz val="9"/>
            <color indexed="9"/>
            <rFont val="Segoe UI"/>
            <family val="2"/>
          </rPr>
          <t xml:space="preserve">
Suchen Sie nach einer bestimmten Phrase und ist Ihnen ein Wort entfallen, können Sie dieses einfach durch das Wildcard-Zeichen * ersetzen.</t>
        </r>
      </text>
    </comment>
    <comment ref="G27" authorId="0" shapeId="0">
      <text>
        <r>
          <rPr>
            <b/>
            <sz val="9"/>
            <color indexed="9"/>
            <rFont val="Segoe UI"/>
            <family val="2"/>
          </rPr>
          <t>PreisEinschränkung:</t>
        </r>
        <r>
          <rPr>
            <sz val="9"/>
            <color indexed="9"/>
            <rFont val="Segoe UI"/>
            <family val="2"/>
          </rPr>
          <t xml:space="preserve">
Suche mit Preiseinschränkung von EUR-Betrag bis EUR-Betrag</t>
        </r>
      </text>
    </comment>
    <comment ref="G29" authorId="0" shapeId="0">
      <text>
        <r>
          <rPr>
            <b/>
            <sz val="9"/>
            <color indexed="9"/>
            <rFont val="Segoe UI"/>
            <family val="2"/>
          </rPr>
          <t>Seite Titel Link:</t>
        </r>
        <r>
          <rPr>
            <sz val="9"/>
            <color indexed="9"/>
            <rFont val="Segoe UI"/>
            <family val="2"/>
          </rPr>
          <t xml:space="preserve">
Mit dieser Funktion kann die Suche auf die eigentliche Webseite, den Seiten-Titel oder den Link (URL-Inhalt) beschränkt werden. Die Suchbegriffe werden entsprechend nur in dem angegebenen Bereich gesucht.</t>
        </r>
      </text>
    </comment>
    <comment ref="G31" authorId="0" shapeId="0">
      <text>
        <r>
          <rPr>
            <b/>
            <sz val="9"/>
            <color indexed="9"/>
            <rFont val="Segoe UI"/>
            <family val="2"/>
          </rPr>
          <t>Soziale Netzwerke:</t>
        </r>
        <r>
          <rPr>
            <sz val="9"/>
            <color indexed="9"/>
            <rFont val="Segoe UI"/>
            <family val="2"/>
          </rPr>
          <t xml:space="preserve">
Mit dieser Funktion und Angabe des sozialen Netzwerks wie Twitter oder Facebook werden diese entsprechend bevorzugt durchsucht.</t>
        </r>
      </text>
    </comment>
    <comment ref="G33" authorId="0" shapeId="0">
      <text>
        <r>
          <rPr>
            <b/>
            <sz val="9"/>
            <color indexed="9"/>
            <rFont val="Segoe UI"/>
            <family val="2"/>
          </rPr>
          <t>Suche in angegebener Webseite:</t>
        </r>
        <r>
          <rPr>
            <sz val="9"/>
            <color indexed="9"/>
            <rFont val="Segoe UI"/>
            <family val="2"/>
          </rPr>
          <t xml:space="preserve">
Wenn Sie eine spezielle Webseite wie bspw. www.amazon.de oder https://www.amazong.de eintragen, dann wird dich Suche nur auf diese eine Webseite angewendet.</t>
        </r>
      </text>
    </comment>
    <comment ref="G35" authorId="0" shapeId="0">
      <text>
        <r>
          <rPr>
            <b/>
            <sz val="9"/>
            <color indexed="9"/>
            <rFont val="Segoe UI"/>
            <family val="2"/>
          </rPr>
          <t>Suche von angegebenen Datei-Typen:</t>
        </r>
        <r>
          <rPr>
            <sz val="9"/>
            <color indexed="9"/>
            <rFont val="Segoe UI"/>
            <family val="2"/>
          </rPr>
          <t xml:space="preserve">
Dieser Suchparameter ermöglicht die Suche nach Dokumenten in einem bestimmten Dateiformat wie bspw. pdf, docx, pptx. xlsx, txt, gif, png, mp3, mpg, avi etc.</t>
        </r>
      </text>
    </comment>
    <comment ref="G37" authorId="0" shapeId="0">
      <text>
        <r>
          <rPr>
            <b/>
            <sz val="9"/>
            <color indexed="9"/>
            <rFont val="Segoe UI"/>
            <family val="2"/>
          </rPr>
          <t>Suche in Orten, die der Suche zugeordnet werden:</t>
        </r>
        <r>
          <rPr>
            <sz val="9"/>
            <color indexed="9"/>
            <rFont val="Segoe UI"/>
            <family val="2"/>
          </rPr>
          <t xml:space="preserve">
Dieser Suchparameter zeigt bei Google News 
nur Artikel von Nachrichtenseiten an, die diesem Ort 
zugeordnet werden können. Bei der Suchevon 
Begriffen, in Verbindung mit "location:hamburg", 
werden nur Nachrichten von ndr.de, abendblatt.de, 
zeit.de, spiegel.de, stern.de, morgenpost.de, etc. 
angezeigt.</t>
        </r>
      </text>
    </comment>
    <comment ref="H42" authorId="0" shapeId="0">
      <text>
        <r>
          <rPr>
            <b/>
            <sz val="9"/>
            <color indexed="9"/>
            <rFont val="Segoe UI"/>
            <family val="2"/>
          </rPr>
          <t>Von der Suche ausgeschlossen:</t>
        </r>
        <r>
          <rPr>
            <sz val="9"/>
            <color indexed="9"/>
            <rFont val="Segoe UI"/>
            <family val="2"/>
          </rPr>
          <t xml:space="preserve">
Erfassen Sie hier die Suchbegriffe, welche von der Suche ausgeschlossen werden sollen. Die Suche enthält entsprechend keine ausgeschlossenen Begriffe.
Beispiel: Suchbegriff: Notebook, ausgeschlossen Lenovo und Toshiba</t>
        </r>
      </text>
    </comment>
  </commentList>
</comments>
</file>

<file path=xl/sharedStrings.xml><?xml version="1.0" encoding="utf-8"?>
<sst xmlns="http://schemas.openxmlformats.org/spreadsheetml/2006/main" count="94" uniqueCount="83">
  <si>
    <t>Suche in</t>
  </si>
  <si>
    <t>Soziale Netzwerke</t>
  </si>
  <si>
    <t>@</t>
  </si>
  <si>
    <t>€</t>
  </si>
  <si>
    <t>vor Preis</t>
  </si>
  <si>
    <t>Nach einem Preis</t>
  </si>
  <si>
    <t>Hashtag</t>
  </si>
  <si>
    <t>#</t>
  </si>
  <si>
    <t>Wörter ausschließen</t>
  </si>
  <si>
    <t>-</t>
  </si>
  <si>
    <t>Genaue Übereinstimmung</t>
  </si>
  <si>
    <t>" "</t>
  </si>
  <si>
    <t>Innerhalb Zahlenbereich</t>
  </si>
  <si>
    <t>€50..€100</t>
  </si>
  <si>
    <t>Suchen kombinieren</t>
  </si>
  <si>
    <t>or</t>
  </si>
  <si>
    <t>Auf bestimmter Webseite suchen</t>
  </si>
  <si>
    <t>site:</t>
  </si>
  <si>
    <t xml:space="preserve">ähnliche Webseiten suche: </t>
  </si>
  <si>
    <t>related:</t>
  </si>
  <si>
    <t>*</t>
  </si>
  <si>
    <t>Suchphrase ergänzen</t>
  </si>
  <si>
    <t>allintext:</t>
  </si>
  <si>
    <t>Alle Begriffe müssen enthalten sein</t>
  </si>
  <si>
    <t>allintitle:</t>
  </si>
  <si>
    <t>Alle Begriffe müssen im Titel enthalten sein</t>
  </si>
  <si>
    <t>Alle Begriffe müssen in der URL enthalten sein</t>
  </si>
  <si>
    <t>allinurl:</t>
  </si>
  <si>
    <t>filetype: auch mit or möglich</t>
  </si>
  <si>
    <t>Findet Dokumente mit dem angegeben Filtype</t>
  </si>
  <si>
    <t>Such-Begriffe, Such-Ausdrücke</t>
  </si>
  <si>
    <t>Von der Suche ausgeschlossene Begriffe</t>
  </si>
  <si>
    <t>Optionen</t>
  </si>
  <si>
    <t>Suchbegriffe:</t>
  </si>
  <si>
    <t>Ausgeschlossene Begriffe:</t>
  </si>
  <si>
    <t>Inhalt</t>
  </si>
  <si>
    <t>Suchparameter</t>
  </si>
  <si>
    <t>Überarbeiteter Suchbegriff</t>
  </si>
  <si>
    <t>Aktiv Ja/Nein</t>
  </si>
  <si>
    <t>Hinweis</t>
  </si>
  <si>
    <t>Maßgeblich für Suchabfrage</t>
  </si>
  <si>
    <t>Erstellung des Hyperlinks</t>
  </si>
  <si>
    <t>https://www.google.de/#hl=de&amp;output=search&amp;sclient=psy-ab&amp;q=</t>
  </si>
  <si>
    <t>Allgemeine Suchphrase</t>
  </si>
  <si>
    <t>Wird nicht verändert</t>
  </si>
  <si>
    <t>Zusammengesetzter String</t>
  </si>
  <si>
    <t>Naheliegende Suchbegriff ergänzen</t>
  </si>
  <si>
    <t>von</t>
  </si>
  <si>
    <t>bis</t>
  </si>
  <si>
    <t>Preisangaben von</t>
  </si>
  <si>
    <t>Preisangaben bis</t>
  </si>
  <si>
    <t>Suchbegriff für Preisangaben</t>
  </si>
  <si>
    <t>Preis-Einschränkung hinzufügen €:</t>
  </si>
  <si>
    <t>Genaue Übereinstimmung:</t>
  </si>
  <si>
    <t xml:space="preserve">allintext: </t>
  </si>
  <si>
    <t>Inhalt der Webseite</t>
  </si>
  <si>
    <t>Webseite Beschränken:</t>
  </si>
  <si>
    <t xml:space="preserve">allinurl: </t>
  </si>
  <si>
    <t>Titel der Webseite</t>
  </si>
  <si>
    <t xml:space="preserve">allintitle: </t>
  </si>
  <si>
    <t>Link (Url) der Webseite</t>
  </si>
  <si>
    <t>Suche in Sozialen Netzwerken</t>
  </si>
  <si>
    <t>Maßgebliche Suchabfrage</t>
  </si>
  <si>
    <t>Suche in angegebener Webseite:</t>
  </si>
  <si>
    <t>Suche in Sozialen Netzwerken:</t>
  </si>
  <si>
    <t>Suchbegriffe ergänzen (Wildcard *):</t>
  </si>
  <si>
    <t>filetype:</t>
  </si>
  <si>
    <t>xlsx</t>
  </si>
  <si>
    <t>docx</t>
  </si>
  <si>
    <t xml:space="preserve">Suche in angegebenen File-Typ: </t>
  </si>
  <si>
    <t>Such-Location festlegen:</t>
  </si>
  <si>
    <t>Suche in angegebener Location:</t>
  </si>
  <si>
    <t>Länge</t>
  </si>
  <si>
    <t>erstes Zeichen</t>
  </si>
  <si>
    <t xml:space="preserve">Zusammengesetzter String </t>
  </si>
  <si>
    <t>www.excel-inside.de</t>
  </si>
  <si>
    <t xml:space="preserve"> location:</t>
  </si>
  <si>
    <t>Instagram</t>
  </si>
  <si>
    <t>Nürnberg</t>
  </si>
  <si>
    <t>DEMO-Version: Verbleibende Suchanfragen:</t>
  </si>
  <si>
    <t xml:space="preserve">           Such-Tool</t>
  </si>
  <si>
    <t>Suche beschränken auf Seite, Titel, Link:</t>
  </si>
  <si>
    <t>Suche in festelegten Filetypen: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</si>
</sst>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6" x14ac:knownFonts="1">
    <font>
      <sz val="10"/>
      <color theme="1"/>
      <name val="Arial"/>
      <family val="2"/>
    </font>
    <font>
      <b/>
      <sz val="10"/>
      <color theme="1"/>
      <name val="Arial"/>
      <family val="2"/>
    </font>
    <font>
      <u/>
      <sz val="10"/>
      <color theme="10"/>
      <name val="Arial"/>
      <family val="2"/>
    </font>
    <font>
      <sz val="10"/>
      <color theme="1"/>
      <name val="Arial"/>
      <family val="2"/>
    </font>
    <font>
      <b/>
      <sz val="12"/>
      <color theme="1"/>
      <name val="Arial"/>
      <family val="2"/>
    </font>
    <font>
      <sz val="8"/>
      <color theme="0" tint="-0.499984740745262"/>
      <name val="Arial"/>
      <family val="2"/>
    </font>
    <font>
      <b/>
      <sz val="10"/>
      <color rgb="FF0070C0"/>
      <name val="Arial"/>
      <family val="2"/>
    </font>
    <font>
      <sz val="10"/>
      <color rgb="FF0070C0"/>
      <name val="Arial"/>
      <family val="2"/>
    </font>
    <font>
      <u/>
      <sz val="14"/>
      <color theme="10"/>
      <name val="Arial"/>
      <family val="2"/>
    </font>
    <font>
      <b/>
      <sz val="18"/>
      <color theme="1"/>
      <name val="Arial"/>
      <family val="2"/>
    </font>
    <font>
      <b/>
      <sz val="9"/>
      <color indexed="9"/>
      <name val="Segoe UI"/>
      <family val="2"/>
    </font>
    <font>
      <sz val="9"/>
      <color indexed="9"/>
      <name val="Segoe UI"/>
      <family val="2"/>
    </font>
    <font>
      <sz val="10"/>
      <name val="Arial"/>
      <family val="2"/>
    </font>
    <font>
      <sz val="10"/>
      <color theme="0"/>
      <name val="Arial"/>
      <family val="2"/>
    </font>
    <font>
      <sz val="10"/>
      <color theme="1" tint="0.499984740745262"/>
      <name val="Arial"/>
      <family val="2"/>
    </font>
    <font>
      <sz val="10"/>
      <color rgb="FF00000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auto="1"/>
      </bottom>
      <diagonal/>
    </border>
    <border>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style="thin">
        <color auto="1"/>
      </left>
      <right/>
      <top style="thin">
        <color theme="0" tint="-0.14996795556505021"/>
      </top>
      <bottom/>
      <diagonal/>
    </border>
    <border>
      <left/>
      <right/>
      <top style="thin">
        <color theme="0" tint="-0.14996795556505021"/>
      </top>
      <bottom/>
      <diagonal/>
    </border>
    <border>
      <left/>
      <right style="thin">
        <color auto="1"/>
      </right>
      <top style="thin">
        <color theme="0" tint="-0.14996795556505021"/>
      </top>
      <bottom/>
      <diagonal/>
    </border>
    <border>
      <left/>
      <right/>
      <top/>
      <bottom style="thin">
        <color theme="0" tint="-0.24994659260841701"/>
      </bottom>
      <diagonal/>
    </border>
    <border>
      <left/>
      <right/>
      <top style="thin">
        <color theme="0" tint="-0.24994659260841701"/>
      </top>
      <bottom/>
      <diagonal/>
    </border>
    <border>
      <left/>
      <right style="thin">
        <color indexed="64"/>
      </right>
      <top/>
      <bottom/>
      <diagonal/>
    </border>
    <border>
      <left/>
      <right/>
      <top/>
      <bottom style="thin">
        <color indexed="64"/>
      </bottom>
      <diagonal/>
    </border>
    <border>
      <left/>
      <right/>
      <top/>
      <bottom style="thin">
        <color theme="0" tint="-0.14996795556505021"/>
      </bottom>
      <diagonal/>
    </border>
    <border>
      <left/>
      <right/>
      <top style="thin">
        <color indexed="64"/>
      </top>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86">
    <xf numFmtId="0" fontId="0" fillId="0" borderId="0" xfId="0"/>
    <xf numFmtId="0" fontId="2" fillId="0" borderId="0" xfId="1"/>
    <xf numFmtId="0" fontId="1" fillId="2" borderId="0" xfId="0" applyFont="1" applyFill="1"/>
    <xf numFmtId="0" fontId="0" fillId="2" borderId="0" xfId="0" applyFill="1"/>
    <xf numFmtId="0" fontId="0" fillId="0" borderId="0" xfId="0" applyAlignment="1">
      <alignment vertical="top" wrapText="1"/>
    </xf>
    <xf numFmtId="0" fontId="4" fillId="0" borderId="0" xfId="0" applyFont="1"/>
    <xf numFmtId="0" fontId="0" fillId="3" borderId="0" xfId="0" applyFill="1"/>
    <xf numFmtId="0" fontId="0" fillId="0" borderId="0" xfId="0" quotePrefix="1"/>
    <xf numFmtId="0" fontId="0" fillId="0" borderId="11" xfId="0" applyBorder="1"/>
    <xf numFmtId="0" fontId="0" fillId="0" borderId="12" xfId="0" applyBorder="1"/>
    <xf numFmtId="0" fontId="0" fillId="0" borderId="13" xfId="0" applyBorder="1"/>
    <xf numFmtId="0" fontId="0" fillId="0" borderId="10" xfId="0" applyBorder="1"/>
    <xf numFmtId="0" fontId="6" fillId="0" borderId="0" xfId="0" applyFont="1"/>
    <xf numFmtId="0" fontId="6" fillId="0" borderId="11" xfId="0" applyFont="1" applyBorder="1"/>
    <xf numFmtId="0" fontId="0" fillId="0" borderId="0" xfId="0" applyBorder="1" applyAlignment="1">
      <alignment horizontal="left" vertical="center" indent="1"/>
    </xf>
    <xf numFmtId="0" fontId="0" fillId="0" borderId="17" xfId="0" applyBorder="1"/>
    <xf numFmtId="0" fontId="0" fillId="0" borderId="18" xfId="0" applyBorder="1"/>
    <xf numFmtId="0" fontId="0" fillId="0" borderId="18" xfId="0" applyBorder="1" applyAlignment="1">
      <alignment horizontal="left"/>
    </xf>
    <xf numFmtId="0" fontId="0" fillId="0" borderId="19" xfId="0" applyBorder="1"/>
    <xf numFmtId="0" fontId="0" fillId="0" borderId="20" xfId="0" applyBorder="1"/>
    <xf numFmtId="0" fontId="0" fillId="0" borderId="21" xfId="0" applyBorder="1"/>
    <xf numFmtId="0" fontId="0" fillId="0" borderId="21" xfId="0" applyBorder="1" applyAlignment="1">
      <alignment horizontal="left"/>
    </xf>
    <xf numFmtId="0" fontId="0" fillId="0" borderId="22" xfId="0" applyBorder="1"/>
    <xf numFmtId="0" fontId="0" fillId="0" borderId="23" xfId="0" applyBorder="1"/>
    <xf numFmtId="0" fontId="0" fillId="0" borderId="24" xfId="0" applyBorder="1"/>
    <xf numFmtId="0" fontId="0" fillId="0" borderId="25" xfId="0" applyBorder="1"/>
    <xf numFmtId="0" fontId="6" fillId="0" borderId="24" xfId="0" applyFont="1" applyBorder="1"/>
    <xf numFmtId="0" fontId="0" fillId="0" borderId="26" xfId="0" applyBorder="1"/>
    <xf numFmtId="0" fontId="0" fillId="0" borderId="27" xfId="0" applyBorder="1"/>
    <xf numFmtId="0" fontId="0" fillId="0" borderId="27" xfId="0" applyBorder="1" applyAlignment="1">
      <alignment horizontal="left"/>
    </xf>
    <xf numFmtId="0" fontId="0" fillId="0" borderId="28" xfId="0" applyBorder="1"/>
    <xf numFmtId="0" fontId="0" fillId="0" borderId="1" xfId="2" applyNumberFormat="1" applyFont="1" applyBorder="1" applyAlignment="1" applyProtection="1">
      <alignment horizontal="center" vertical="center"/>
      <protection locked="0"/>
    </xf>
    <xf numFmtId="0" fontId="0" fillId="0" borderId="1" xfId="0" applyBorder="1" applyAlignment="1" applyProtection="1">
      <alignment horizontal="left" vertical="center" indent="1"/>
      <protection locked="0"/>
    </xf>
    <xf numFmtId="0" fontId="0" fillId="3" borderId="0" xfId="0" applyFill="1" applyBorder="1"/>
    <xf numFmtId="0" fontId="0" fillId="3" borderId="29" xfId="0" applyFill="1" applyBorder="1"/>
    <xf numFmtId="0" fontId="0" fillId="3" borderId="30" xfId="0" applyFill="1" applyBorder="1"/>
    <xf numFmtId="0" fontId="8" fillId="4" borderId="0" xfId="1" applyFont="1" applyFill="1" applyBorder="1" applyAlignment="1">
      <alignment vertical="center"/>
    </xf>
    <xf numFmtId="0" fontId="0" fillId="0" borderId="0" xfId="0" applyBorder="1"/>
    <xf numFmtId="0" fontId="1" fillId="3" borderId="0" xfId="0" applyFont="1" applyFill="1" applyBorder="1"/>
    <xf numFmtId="0" fontId="0" fillId="0" borderId="0" xfId="0" applyBorder="1" applyAlignment="1">
      <alignment vertical="top" wrapText="1"/>
    </xf>
    <xf numFmtId="0" fontId="0" fillId="0" borderId="0"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29" xfId="0" applyBorder="1"/>
    <xf numFmtId="0" fontId="0" fillId="0" borderId="0" xfId="0" applyFill="1"/>
    <xf numFmtId="0" fontId="0" fillId="0" borderId="30" xfId="0" applyBorder="1"/>
    <xf numFmtId="0" fontId="0" fillId="0" borderId="0" xfId="0" applyBorder="1" applyProtection="1">
      <protection locked="0"/>
    </xf>
    <xf numFmtId="0" fontId="2" fillId="0" borderId="0" xfId="1" applyBorder="1"/>
    <xf numFmtId="0" fontId="5" fillId="0" borderId="0" xfId="0" applyFont="1" applyBorder="1" applyAlignment="1" applyProtection="1">
      <alignment horizontal="left" vertical="center"/>
      <protection locked="0"/>
    </xf>
    <xf numFmtId="0" fontId="0" fillId="0" borderId="0" xfId="0" applyBorder="1" applyAlignment="1">
      <alignment vertical="center" wrapText="1"/>
    </xf>
    <xf numFmtId="0" fontId="0" fillId="0" borderId="31" xfId="0" applyBorder="1"/>
    <xf numFmtId="0" fontId="0" fillId="0" borderId="32" xfId="0" applyBorder="1"/>
    <xf numFmtId="0" fontId="0" fillId="0" borderId="33" xfId="0" applyBorder="1"/>
    <xf numFmtId="0" fontId="12" fillId="0" borderId="12" xfId="0" applyFont="1" applyBorder="1" applyAlignment="1">
      <alignment horizontal="left"/>
    </xf>
    <xf numFmtId="0" fontId="0" fillId="0" borderId="34" xfId="0" applyBorder="1"/>
    <xf numFmtId="0" fontId="0" fillId="0" borderId="35" xfId="0" applyBorder="1"/>
    <xf numFmtId="0" fontId="0" fillId="0" borderId="36" xfId="0" applyBorder="1"/>
    <xf numFmtId="0" fontId="0" fillId="0" borderId="37" xfId="0" applyBorder="1"/>
    <xf numFmtId="0" fontId="7" fillId="0" borderId="0" xfId="0" applyFont="1" applyBorder="1"/>
    <xf numFmtId="0" fontId="0" fillId="0" borderId="38" xfId="0" applyBorder="1"/>
    <xf numFmtId="0" fontId="0" fillId="0" borderId="39" xfId="0" applyBorder="1"/>
    <xf numFmtId="0" fontId="0" fillId="3" borderId="0" xfId="0" applyFill="1" applyBorder="1" applyAlignment="1">
      <alignment vertical="center" wrapText="1"/>
    </xf>
    <xf numFmtId="0" fontId="0" fillId="0" borderId="0" xfId="0" applyAlignment="1">
      <alignment vertical="top"/>
    </xf>
    <xf numFmtId="0" fontId="14" fillId="0" borderId="0" xfId="0" applyFont="1" applyAlignment="1">
      <alignment vertical="top"/>
    </xf>
    <xf numFmtId="0" fontId="14" fillId="0" borderId="0" xfId="0" applyFont="1" applyAlignment="1">
      <alignment vertical="top" wrapText="1"/>
    </xf>
    <xf numFmtId="0" fontId="14" fillId="0" borderId="0" xfId="0" applyFont="1"/>
    <xf numFmtId="0" fontId="13" fillId="0" borderId="0" xfId="0" applyFont="1" applyProtection="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 fillId="0" borderId="14" xfId="1"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0" fillId="0" borderId="16" xfId="0"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0" fontId="8" fillId="4" borderId="30" xfId="1" applyFont="1" applyFill="1" applyBorder="1" applyAlignment="1" applyProtection="1">
      <alignment horizontal="right" indent="1"/>
      <protection hidden="1"/>
    </xf>
    <xf numFmtId="0" fontId="8" fillId="4" borderId="0" xfId="1" applyFont="1" applyFill="1" applyBorder="1" applyAlignment="1" applyProtection="1">
      <alignment horizontal="right" indent="1"/>
      <protection hidden="1"/>
    </xf>
    <xf numFmtId="0" fontId="0" fillId="0" borderId="0" xfId="0" applyBorder="1" applyAlignment="1">
      <alignment horizontal="left" vertical="center" wrapText="1"/>
    </xf>
    <xf numFmtId="0" fontId="9" fillId="3" borderId="30" xfId="0" applyFont="1" applyFill="1" applyBorder="1" applyAlignment="1">
      <alignment horizontal="center"/>
    </xf>
    <xf numFmtId="0" fontId="9" fillId="3" borderId="0" xfId="0" applyFont="1" applyFill="1" applyBorder="1" applyAlignment="1">
      <alignment horizontal="center"/>
    </xf>
    <xf numFmtId="0" fontId="0" fillId="0" borderId="0" xfId="0" applyAlignment="1">
      <alignment horizontal="left" vertical="top" wrapText="1"/>
    </xf>
  </cellXfs>
  <cellStyles count="3">
    <cellStyle name="Link" xfId="1" builtinId="8"/>
    <cellStyle name="Standard" xfId="0" builtinId="0"/>
    <cellStyle name="Währung" xfId="2" builtinId="4"/>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P$23" lockText="1" noThreeD="1"/>
</file>

<file path=xl/ctrlProps/ctrlProp2.xml><?xml version="1.0" encoding="utf-8"?>
<formControlPr xmlns="http://schemas.microsoft.com/office/spreadsheetml/2009/9/main" objectType="CheckBox" fmlaLink="$P$25" lockText="1" noThreeD="1"/>
</file>

<file path=xl/ctrlProps/ctrlProp3.xml><?xml version="1.0" encoding="utf-8"?>
<formControlPr xmlns="http://schemas.microsoft.com/office/spreadsheetml/2009/9/main" objectType="CheckBox" fmlaLink="$P$29" lockText="1" noThreeD="1"/>
</file>

<file path=xl/ctrlProps/ctrlProp4.xml><?xml version="1.0" encoding="utf-8"?>
<formControlPr xmlns="http://schemas.microsoft.com/office/spreadsheetml/2009/9/main" objectType="CheckBox" fmlaLink="$P$31" lockText="1" noThreeD="1"/>
</file>

<file path=xl/ctrlProps/ctrlProp5.xml><?xml version="1.0" encoding="utf-8"?>
<formControlPr xmlns="http://schemas.microsoft.com/office/spreadsheetml/2009/9/main" objectType="CheckBox" fmlaLink="$P$35" lockText="1" noThreeD="1"/>
</file>

<file path=xl/ctrlProps/ctrlProp6.xml><?xml version="1.0" encoding="utf-8"?>
<formControlPr xmlns="http://schemas.microsoft.com/office/spreadsheetml/2009/9/main" objectType="CheckBox" fmlaLink="$P$33" lockText="1" noThreeD="1"/>
</file>

<file path=xl/ctrlProps/ctrlProp7.xml><?xml version="1.0" encoding="utf-8"?>
<formControlPr xmlns="http://schemas.microsoft.com/office/spreadsheetml/2009/9/main" objectType="CheckBox" fmlaLink="$P$27" lockText="1" noThreeD="1"/>
</file>

<file path=xl/ctrlProps/ctrlProp8.xml><?xml version="1.0" encoding="utf-8"?>
<formControlPr xmlns="http://schemas.microsoft.com/office/spreadsheetml/2009/9/main" objectType="CheckBox" fmlaLink="$P$37" lockText="1" noThreeD="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3.jpeg"/><Relationship Id="rId5" Type="http://schemas.openxmlformats.org/officeDocument/2006/relationships/hyperlink" Target="https://www.excel-inside.de/produkte" TargetMode="External"/><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4</xdr:col>
      <xdr:colOff>28576</xdr:colOff>
      <xdr:row>0</xdr:row>
      <xdr:rowOff>66675</xdr:rowOff>
    </xdr:from>
    <xdr:to>
      <xdr:col>5</xdr:col>
      <xdr:colOff>181862</xdr:colOff>
      <xdr:row>2</xdr:row>
      <xdr:rowOff>47625</xdr:rowOff>
    </xdr:to>
    <xdr:pic>
      <xdr:nvPicPr>
        <xdr:cNvPr id="4" name="Grafik 3">
          <a:extLst>
            <a:ext uri="{FF2B5EF4-FFF2-40B4-BE49-F238E27FC236}">
              <a16:creationId xmlns:a16="http://schemas.microsoft.com/office/drawing/2014/main" id="{160285A3-2CAE-4333-BF86-65873C8AC28F}"/>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538" r="95769">
                      <a14:foregroundMark x1="18462" y1="31500" x2="18462" y2="31500"/>
                      <a14:foregroundMark x1="5385" y1="34000" x2="5385" y2="34000"/>
                      <a14:foregroundMark x1="1923" y1="42000" x2="1923" y2="42000"/>
                      <a14:foregroundMark x1="28462" y1="53500" x2="28462" y2="53500"/>
                      <a14:foregroundMark x1="51538" y1="58500" x2="51538" y2="58500"/>
                      <a14:foregroundMark x1="70385" y1="59500" x2="70385" y2="59500"/>
                      <a14:foregroundMark x1="81538" y1="56500" x2="81538" y2="56500"/>
                      <a14:foregroundMark x1="81154" y1="51500" x2="81154" y2="51500"/>
                      <a14:foregroundMark x1="81538" y1="47500" x2="81538" y2="47500"/>
                      <a14:foregroundMark x1="90000" y1="51500" x2="90000" y2="51500"/>
                      <a14:foregroundMark x1="95769" y1="49000" x2="95769" y2="49000"/>
                    </a14:backgroundRemoval>
                  </a14:imgEffect>
                </a14:imgLayer>
              </a14:imgProps>
            </a:ext>
            <a:ext uri="{28A0092B-C50C-407E-A947-70E740481C1C}">
              <a14:useLocalDpi xmlns:a14="http://schemas.microsoft.com/office/drawing/2010/main" val="0"/>
            </a:ext>
          </a:extLst>
        </a:blip>
        <a:srcRect t="25892" b="27718"/>
        <a:stretch/>
      </xdr:blipFill>
      <xdr:spPr>
        <a:xfrm>
          <a:off x="209551" y="66675"/>
          <a:ext cx="1067686" cy="381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228600</xdr:colOff>
          <xdr:row>21</xdr:row>
          <xdr:rowOff>152400</xdr:rowOff>
        </xdr:from>
        <xdr:to>
          <xdr:col>9</xdr:col>
          <xdr:colOff>76200</xdr:colOff>
          <xdr:row>23</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0</xdr:rowOff>
        </xdr:from>
        <xdr:to>
          <xdr:col>9</xdr:col>
          <xdr:colOff>76200</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0</xdr:rowOff>
        </xdr:from>
        <xdr:to>
          <xdr:col>9</xdr:col>
          <xdr:colOff>76200</xdr:colOff>
          <xdr:row>29</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0</xdr:rowOff>
        </xdr:from>
        <xdr:to>
          <xdr:col>9</xdr:col>
          <xdr:colOff>76200</xdr:colOff>
          <xdr:row>31</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57151</xdr:colOff>
      <xdr:row>0</xdr:row>
      <xdr:rowOff>114300</xdr:rowOff>
    </xdr:from>
    <xdr:to>
      <xdr:col>10</xdr:col>
      <xdr:colOff>350513</xdr:colOff>
      <xdr:row>2</xdr:row>
      <xdr:rowOff>9526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ackgroundRemoval t="2424" b="96364" l="15667" r="82889">
                      <a14:backgroundMark x1="5889" y1="22121" x2="5889" y2="22121"/>
                      <a14:backgroundMark x1="21444" y1="11515" x2="21444" y2="11515"/>
                      <a14:backgroundMark x1="40111" y1="45606" x2="40111" y2="45606"/>
                      <a14:backgroundMark x1="76333" y1="30303" x2="76333" y2="30303"/>
                      <a14:backgroundMark x1="95889" y1="23636" x2="95889" y2="23636"/>
                      <a14:backgroundMark x1="77778" y1="87879" x2="77778" y2="87879"/>
                      <a14:backgroundMark x1="22000" y1="91515" x2="22000" y2="91515"/>
                    </a14:backgroundRemoval>
                  </a14:imgEffect>
                </a14:imgLayer>
              </a14:imgProps>
            </a:ext>
            <a:ext uri="{28A0092B-C50C-407E-A947-70E740481C1C}">
              <a14:useLocalDpi xmlns:a14="http://schemas.microsoft.com/office/drawing/2010/main" val="0"/>
            </a:ext>
          </a:extLst>
        </a:blip>
        <a:srcRect l="15112" t="2879" r="16778" b="3637"/>
        <a:stretch/>
      </xdr:blipFill>
      <xdr:spPr>
        <a:xfrm>
          <a:off x="3857626" y="114300"/>
          <a:ext cx="293362" cy="2952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228600</xdr:colOff>
          <xdr:row>34</xdr:row>
          <xdr:rowOff>0</xdr:rowOff>
        </xdr:from>
        <xdr:to>
          <xdr:col>9</xdr:col>
          <xdr:colOff>76200</xdr:colOff>
          <xdr:row>35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0</xdr:rowOff>
        </xdr:from>
        <xdr:to>
          <xdr:col>9</xdr:col>
          <xdr:colOff>76200</xdr:colOff>
          <xdr:row>33</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xdr:row>
          <xdr:rowOff>0</xdr:rowOff>
        </xdr:from>
        <xdr:to>
          <xdr:col>9</xdr:col>
          <xdr:colOff>76200</xdr:colOff>
          <xdr:row>27</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0</xdr:rowOff>
        </xdr:from>
        <xdr:to>
          <xdr:col>9</xdr:col>
          <xdr:colOff>76200</xdr:colOff>
          <xdr:row>37</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0</xdr:colOff>
      <xdr:row>0</xdr:row>
      <xdr:rowOff>0</xdr:rowOff>
    </xdr:from>
    <xdr:to>
      <xdr:col>13</xdr:col>
      <xdr:colOff>9525</xdr:colOff>
      <xdr:row>2</xdr:row>
      <xdr:rowOff>66675</xdr:rowOff>
    </xdr:to>
    <xdr:sp macro="[0]!Suchlink_aufrufen" textlink="">
      <xdr:nvSpPr>
        <xdr:cNvPr id="14" name="Rechteck 13">
          <a:extLst>
            <a:ext uri="{FF2B5EF4-FFF2-40B4-BE49-F238E27FC236}">
              <a16:creationId xmlns:a16="http://schemas.microsoft.com/office/drawing/2014/main" id="{00000000-0008-0000-0000-00000E000000}"/>
            </a:ext>
          </a:extLst>
        </xdr:cNvPr>
        <xdr:cNvSpPr/>
      </xdr:nvSpPr>
      <xdr:spPr>
        <a:xfrm>
          <a:off x="3800475" y="0"/>
          <a:ext cx="1752600"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10</xdr:col>
      <xdr:colOff>247650</xdr:colOff>
      <xdr:row>51</xdr:row>
      <xdr:rowOff>19050</xdr:rowOff>
    </xdr:from>
    <xdr:to>
      <xdr:col>13</xdr:col>
      <xdr:colOff>0</xdr:colOff>
      <xdr:row>54</xdr:row>
      <xdr:rowOff>95250</xdr:rowOff>
    </xdr:to>
    <xdr:pic>
      <xdr:nvPicPr>
        <xdr:cNvPr id="13" name="Grafik 12">
          <a:hlinkClick xmlns:r="http://schemas.openxmlformats.org/officeDocument/2006/relationships" r:id="rId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33850" y="6019800"/>
          <a:ext cx="1495425"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4057650</xdr:colOff>
          <xdr:row>0</xdr:row>
          <xdr:rowOff>57150</xdr:rowOff>
        </xdr:from>
        <xdr:to>
          <xdr:col>5</xdr:col>
          <xdr:colOff>1581150</xdr:colOff>
          <xdr:row>1</xdr:row>
          <xdr:rowOff>180975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Adminumgebung beenden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excel-inside.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P66"/>
  <sheetViews>
    <sheetView showGridLines="0" showRowColHeaders="0" tabSelected="1" topLeftCell="D1" workbookViewId="0">
      <selection activeCell="J35" sqref="J35"/>
    </sheetView>
  </sheetViews>
  <sheetFormatPr baseColWidth="10" defaultColWidth="0" defaultRowHeight="12.75" zeroHeight="1" x14ac:dyDescent="0.2"/>
  <cols>
    <col min="1" max="2" width="0" hidden="1" customWidth="1"/>
    <col min="3" max="3" width="2.7109375" hidden="1" customWidth="1"/>
    <col min="4" max="4" width="4" customWidth="1"/>
    <col min="5" max="5" width="13.7109375" customWidth="1"/>
    <col min="6" max="7" width="11.42578125" customWidth="1"/>
    <col min="8" max="8" width="3.7109375" bestFit="1" customWidth="1"/>
    <col min="9" max="9" width="5.28515625" customWidth="1"/>
    <col min="10" max="13" width="8.7109375" customWidth="1"/>
    <col min="14" max="14" width="2.7109375" customWidth="1"/>
    <col min="15" max="15" width="2" customWidth="1"/>
    <col min="16" max="16384" width="11.42578125" hidden="1"/>
  </cols>
  <sheetData>
    <row r="1" spans="1:16" s="37" customFormat="1" ht="15.75" customHeight="1" x14ac:dyDescent="0.2">
      <c r="A1"/>
      <c r="B1"/>
      <c r="C1"/>
      <c r="E1" s="83" t="s">
        <v>80</v>
      </c>
      <c r="F1" s="83"/>
      <c r="G1" s="83"/>
      <c r="H1" s="83"/>
      <c r="I1" s="83"/>
      <c r="J1" s="35"/>
      <c r="K1" s="80" t="str">
        <f>HYPERLINK(Optionen!C100,"Suche starten")</f>
        <v>Suche starten</v>
      </c>
      <c r="L1" s="80"/>
      <c r="M1" s="80"/>
      <c r="N1" s="45"/>
      <c r="P1" s="46"/>
    </row>
    <row r="2" spans="1:16" s="37" customFormat="1" ht="15.75" customHeight="1" x14ac:dyDescent="0.2">
      <c r="A2"/>
      <c r="B2"/>
      <c r="C2" s="44"/>
      <c r="E2" s="84"/>
      <c r="F2" s="84"/>
      <c r="G2" s="84"/>
      <c r="H2" s="84"/>
      <c r="I2" s="84"/>
      <c r="J2" s="33"/>
      <c r="K2" s="81"/>
      <c r="L2" s="81"/>
      <c r="M2" s="81"/>
      <c r="O2" s="47"/>
      <c r="P2" s="46"/>
    </row>
    <row r="3" spans="1:16" s="37" customFormat="1" ht="6" customHeight="1" x14ac:dyDescent="0.2">
      <c r="A3" s="6"/>
      <c r="B3" s="6"/>
      <c r="C3" s="44"/>
      <c r="E3" s="34"/>
      <c r="F3" s="34"/>
      <c r="G3" s="34"/>
      <c r="H3" s="34"/>
      <c r="I3" s="34"/>
      <c r="J3" s="34"/>
      <c r="K3" s="36"/>
      <c r="L3" s="36"/>
      <c r="M3" s="36"/>
      <c r="P3" s="46"/>
    </row>
    <row r="4" spans="1:16" s="37" customFormat="1" hidden="1" x14ac:dyDescent="0.2">
      <c r="A4"/>
      <c r="B4"/>
      <c r="C4" s="44"/>
      <c r="P4" s="46"/>
    </row>
    <row r="5" spans="1:16" s="37" customFormat="1" hidden="1" x14ac:dyDescent="0.2">
      <c r="A5"/>
      <c r="B5"/>
      <c r="C5" s="44"/>
      <c r="P5" s="46"/>
    </row>
    <row r="6" spans="1:16" s="37" customFormat="1" hidden="1" x14ac:dyDescent="0.2">
      <c r="A6"/>
      <c r="B6"/>
      <c r="C6" s="44"/>
      <c r="P6" s="46"/>
    </row>
    <row r="7" spans="1:16" s="37" customFormat="1" hidden="1" x14ac:dyDescent="0.2">
      <c r="A7"/>
      <c r="B7"/>
      <c r="C7" s="44"/>
      <c r="P7" s="46"/>
    </row>
    <row r="8" spans="1:16" s="37" customFormat="1" hidden="1" x14ac:dyDescent="0.2">
      <c r="A8"/>
      <c r="B8"/>
      <c r="C8" s="44"/>
      <c r="P8" s="46"/>
    </row>
    <row r="9" spans="1:16" s="37" customFormat="1" x14ac:dyDescent="0.2">
      <c r="A9"/>
      <c r="B9"/>
      <c r="C9" s="44"/>
      <c r="P9" s="46"/>
    </row>
    <row r="10" spans="1:16" s="37" customFormat="1" x14ac:dyDescent="0.2">
      <c r="A10"/>
      <c r="B10"/>
      <c r="C10"/>
      <c r="E10" s="38" t="s">
        <v>30</v>
      </c>
      <c r="F10" s="33"/>
      <c r="G10" s="61"/>
      <c r="H10" s="33"/>
      <c r="I10" s="33"/>
      <c r="J10" s="33"/>
      <c r="K10" s="33"/>
      <c r="L10" s="33"/>
      <c r="M10" s="33"/>
      <c r="P10" s="46"/>
    </row>
    <row r="11" spans="1:16" s="37" customFormat="1" ht="6" customHeight="1" x14ac:dyDescent="0.2">
      <c r="A11"/>
      <c r="B11"/>
      <c r="C11"/>
      <c r="E11" s="33"/>
      <c r="F11" s="33"/>
      <c r="G11" s="33"/>
      <c r="H11" s="33"/>
      <c r="I11" s="33"/>
      <c r="J11" s="33"/>
      <c r="K11" s="33"/>
      <c r="L11" s="33"/>
      <c r="M11" s="33"/>
      <c r="P11" s="46"/>
    </row>
    <row r="12" spans="1:16" s="37" customFormat="1" ht="12.75" customHeight="1" x14ac:dyDescent="0.2">
      <c r="A12"/>
      <c r="B12"/>
      <c r="C12"/>
      <c r="E12" s="67"/>
      <c r="F12" s="68"/>
      <c r="G12" s="68"/>
      <c r="H12" s="68"/>
      <c r="I12" s="68"/>
      <c r="J12" s="68"/>
      <c r="K12" s="68"/>
      <c r="L12" s="68"/>
      <c r="M12" s="69"/>
      <c r="P12" s="46"/>
    </row>
    <row r="13" spans="1:16" s="37" customFormat="1" x14ac:dyDescent="0.2">
      <c r="A13"/>
      <c r="B13"/>
      <c r="C13"/>
      <c r="E13" s="70"/>
      <c r="F13" s="71"/>
      <c r="G13" s="71"/>
      <c r="H13" s="71"/>
      <c r="I13" s="71"/>
      <c r="J13" s="71"/>
      <c r="K13" s="71"/>
      <c r="L13" s="71"/>
      <c r="M13" s="72"/>
      <c r="P13" s="46"/>
    </row>
    <row r="14" spans="1:16" s="37" customFormat="1" x14ac:dyDescent="0.2">
      <c r="A14"/>
      <c r="B14"/>
      <c r="C14"/>
      <c r="E14" s="70"/>
      <c r="F14" s="71"/>
      <c r="G14" s="71"/>
      <c r="H14" s="71"/>
      <c r="I14" s="71"/>
      <c r="J14" s="71"/>
      <c r="K14" s="71"/>
      <c r="L14" s="71"/>
      <c r="M14" s="72"/>
      <c r="P14" s="46"/>
    </row>
    <row r="15" spans="1:16" s="37" customFormat="1" x14ac:dyDescent="0.2">
      <c r="A15"/>
      <c r="B15"/>
      <c r="C15"/>
      <c r="E15" s="70"/>
      <c r="F15" s="71"/>
      <c r="G15" s="71"/>
      <c r="H15" s="71"/>
      <c r="I15" s="71"/>
      <c r="J15" s="71"/>
      <c r="K15" s="71"/>
      <c r="L15" s="71"/>
      <c r="M15" s="72"/>
      <c r="P15" s="46"/>
    </row>
    <row r="16" spans="1:16" s="37" customFormat="1" x14ac:dyDescent="0.2">
      <c r="A16"/>
      <c r="B16"/>
      <c r="C16"/>
      <c r="E16" s="70"/>
      <c r="F16" s="71"/>
      <c r="G16" s="71"/>
      <c r="H16" s="71"/>
      <c r="I16" s="71"/>
      <c r="J16" s="71"/>
      <c r="K16" s="71"/>
      <c r="L16" s="71"/>
      <c r="M16" s="72"/>
      <c r="P16" s="46"/>
    </row>
    <row r="17" spans="1:16" s="37" customFormat="1" x14ac:dyDescent="0.2">
      <c r="A17"/>
      <c r="B17"/>
      <c r="C17"/>
      <c r="E17" s="70"/>
      <c r="F17" s="71"/>
      <c r="G17" s="71"/>
      <c r="H17" s="71"/>
      <c r="I17" s="71"/>
      <c r="J17" s="71"/>
      <c r="K17" s="71"/>
      <c r="L17" s="71"/>
      <c r="M17" s="72"/>
      <c r="P17" s="46"/>
    </row>
    <row r="18" spans="1:16" s="37" customFormat="1" x14ac:dyDescent="0.2">
      <c r="A18"/>
      <c r="B18"/>
      <c r="C18"/>
      <c r="E18" s="70"/>
      <c r="F18" s="71"/>
      <c r="G18" s="71"/>
      <c r="H18" s="71"/>
      <c r="I18" s="71"/>
      <c r="J18" s="71"/>
      <c r="K18" s="71"/>
      <c r="L18" s="71"/>
      <c r="M18" s="72"/>
      <c r="P18" s="46"/>
    </row>
    <row r="19" spans="1:16" s="37" customFormat="1" x14ac:dyDescent="0.2">
      <c r="A19"/>
      <c r="B19"/>
      <c r="C19"/>
      <c r="E19" s="73"/>
      <c r="F19" s="74"/>
      <c r="G19" s="74"/>
      <c r="H19" s="74"/>
      <c r="I19" s="74"/>
      <c r="J19" s="74"/>
      <c r="K19" s="74"/>
      <c r="L19" s="74"/>
      <c r="M19" s="75"/>
      <c r="P19" s="46"/>
    </row>
    <row r="20" spans="1:16" s="37" customFormat="1" hidden="1" x14ac:dyDescent="0.2">
      <c r="A20"/>
      <c r="B20"/>
      <c r="C20"/>
      <c r="E20" s="39"/>
      <c r="F20" s="39"/>
      <c r="G20" s="39"/>
      <c r="H20" s="39"/>
      <c r="P20" s="46"/>
    </row>
    <row r="21" spans="1:16" s="37" customFormat="1" hidden="1" x14ac:dyDescent="0.2">
      <c r="A21"/>
      <c r="B21"/>
      <c r="C21"/>
      <c r="E21" s="39"/>
      <c r="F21" s="39"/>
      <c r="G21" s="39"/>
      <c r="H21" s="39"/>
      <c r="P21" s="46"/>
    </row>
    <row r="22" spans="1:16" s="37" customFormat="1" ht="12" customHeight="1" x14ac:dyDescent="0.2">
      <c r="A22"/>
      <c r="B22"/>
      <c r="C22"/>
      <c r="E22" s="39"/>
      <c r="F22" s="39"/>
      <c r="G22" s="39"/>
      <c r="H22" s="39"/>
      <c r="P22" s="46"/>
    </row>
    <row r="23" spans="1:16" s="37" customFormat="1" ht="15.95" customHeight="1" x14ac:dyDescent="0.2">
      <c r="A23"/>
      <c r="B23"/>
      <c r="C23"/>
      <c r="E23" s="40" t="s">
        <v>53</v>
      </c>
      <c r="F23" s="40"/>
      <c r="G23" s="40"/>
      <c r="H23" s="40"/>
      <c r="I23" s="40"/>
      <c r="J23" s="40"/>
      <c r="K23" s="40"/>
      <c r="M23" s="40"/>
      <c r="P23" s="48" t="b">
        <v>0</v>
      </c>
    </row>
    <row r="24" spans="1:16" s="37" customFormat="1" ht="3.95" customHeight="1" x14ac:dyDescent="0.2">
      <c r="A24"/>
      <c r="B24"/>
      <c r="C24"/>
      <c r="E24" s="40"/>
      <c r="F24" s="40"/>
      <c r="G24" s="40"/>
      <c r="H24" s="40"/>
      <c r="I24" s="40"/>
      <c r="J24" s="40"/>
      <c r="K24" s="40"/>
      <c r="M24" s="40"/>
      <c r="P24" s="48"/>
    </row>
    <row r="25" spans="1:16" s="37" customFormat="1" ht="15.95" customHeight="1" x14ac:dyDescent="0.2">
      <c r="A25"/>
      <c r="B25"/>
      <c r="C25"/>
      <c r="E25" s="40" t="s">
        <v>65</v>
      </c>
      <c r="F25" s="49"/>
      <c r="G25" s="49"/>
      <c r="H25" s="49"/>
      <c r="I25" s="40"/>
      <c r="J25" s="40"/>
      <c r="K25" s="40"/>
      <c r="M25" s="40"/>
      <c r="P25" s="48" t="b">
        <v>0</v>
      </c>
    </row>
    <row r="26" spans="1:16" s="37" customFormat="1" ht="5.0999999999999996" customHeight="1" x14ac:dyDescent="0.2">
      <c r="A26"/>
      <c r="B26"/>
      <c r="C26"/>
      <c r="E26" s="41"/>
      <c r="F26" s="41"/>
      <c r="G26" s="41"/>
      <c r="H26" s="41"/>
      <c r="I26" s="40"/>
      <c r="J26" s="40"/>
      <c r="K26" s="40"/>
      <c r="M26" s="40"/>
      <c r="P26" s="48"/>
    </row>
    <row r="27" spans="1:16" s="37" customFormat="1" ht="15.95" customHeight="1" x14ac:dyDescent="0.2">
      <c r="A27"/>
      <c r="B27"/>
      <c r="C27"/>
      <c r="E27" s="40" t="s">
        <v>52</v>
      </c>
      <c r="J27" s="42" t="s">
        <v>47</v>
      </c>
      <c r="K27" s="31">
        <v>100</v>
      </c>
      <c r="L27" s="42" t="s">
        <v>48</v>
      </c>
      <c r="M27" s="31">
        <v>250</v>
      </c>
      <c r="P27" s="48" t="b">
        <v>0</v>
      </c>
    </row>
    <row r="28" spans="1:16" s="37" customFormat="1" ht="5.0999999999999996" customHeight="1" x14ac:dyDescent="0.2">
      <c r="A28"/>
      <c r="B28"/>
      <c r="C28"/>
      <c r="E28" s="82"/>
      <c r="F28" s="82"/>
      <c r="G28" s="82"/>
      <c r="H28" s="82"/>
      <c r="I28" s="40"/>
      <c r="J28" s="40"/>
      <c r="K28" s="40"/>
      <c r="L28" s="40"/>
      <c r="M28" s="40"/>
      <c r="P28" s="48"/>
    </row>
    <row r="29" spans="1:16" s="37" customFormat="1" ht="15.95" customHeight="1" x14ac:dyDescent="0.2">
      <c r="A29"/>
      <c r="B29"/>
      <c r="C29"/>
      <c r="E29" s="40" t="s">
        <v>81</v>
      </c>
      <c r="F29" s="49"/>
      <c r="G29" s="49"/>
      <c r="H29" s="49"/>
      <c r="J29" s="79" t="s">
        <v>55</v>
      </c>
      <c r="K29" s="77"/>
      <c r="L29" s="77"/>
      <c r="M29" s="78"/>
      <c r="P29" s="48" t="b">
        <v>0</v>
      </c>
    </row>
    <row r="30" spans="1:16" s="37" customFormat="1" ht="5.0999999999999996" customHeight="1" x14ac:dyDescent="0.2">
      <c r="A30"/>
      <c r="B30"/>
      <c r="C30"/>
      <c r="P30" s="48"/>
    </row>
    <row r="31" spans="1:16" s="37" customFormat="1" ht="15.95" customHeight="1" x14ac:dyDescent="0.2">
      <c r="A31"/>
      <c r="B31"/>
      <c r="C31"/>
      <c r="E31" s="40" t="s">
        <v>64</v>
      </c>
      <c r="G31" s="49"/>
      <c r="J31" s="79" t="s">
        <v>77</v>
      </c>
      <c r="K31" s="77"/>
      <c r="L31" s="77"/>
      <c r="M31" s="78"/>
      <c r="P31" s="48" t="b">
        <v>0</v>
      </c>
    </row>
    <row r="32" spans="1:16" s="37" customFormat="1" ht="5.0999999999999996" customHeight="1" x14ac:dyDescent="0.2">
      <c r="A32"/>
      <c r="B32"/>
      <c r="C32"/>
      <c r="E32" s="40"/>
      <c r="J32" s="14"/>
      <c r="K32" s="14"/>
      <c r="L32" s="14"/>
      <c r="P32" s="48"/>
    </row>
    <row r="33" spans="1:16" s="37" customFormat="1" ht="15.95" customHeight="1" x14ac:dyDescent="0.2">
      <c r="A33"/>
      <c r="B33"/>
      <c r="C33"/>
      <c r="E33" s="40" t="s">
        <v>63</v>
      </c>
      <c r="G33" s="49"/>
      <c r="J33" s="76" t="s">
        <v>75</v>
      </c>
      <c r="K33" s="77"/>
      <c r="L33" s="77"/>
      <c r="M33" s="78"/>
      <c r="P33" s="48" t="b">
        <v>0</v>
      </c>
    </row>
    <row r="34" spans="1:16" s="37" customFormat="1" ht="5.0999999999999996" customHeight="1" x14ac:dyDescent="0.2">
      <c r="A34"/>
      <c r="B34"/>
      <c r="C34"/>
      <c r="P34" s="48"/>
    </row>
    <row r="35" spans="1:16" s="37" customFormat="1" ht="15.95" customHeight="1" x14ac:dyDescent="0.2">
      <c r="A35"/>
      <c r="B35"/>
      <c r="C35"/>
      <c r="E35" s="37" t="s">
        <v>82</v>
      </c>
      <c r="G35" s="49"/>
      <c r="J35" s="32" t="s">
        <v>68</v>
      </c>
      <c r="K35" s="32" t="s">
        <v>67</v>
      </c>
      <c r="L35" s="32"/>
      <c r="M35" s="32"/>
      <c r="P35" s="48" t="b">
        <v>0</v>
      </c>
    </row>
    <row r="36" spans="1:16" s="37" customFormat="1" ht="5.0999999999999996" customHeight="1" x14ac:dyDescent="0.2">
      <c r="A36"/>
      <c r="B36"/>
      <c r="C36"/>
      <c r="P36" s="48"/>
    </row>
    <row r="37" spans="1:16" s="37" customFormat="1" ht="15.95" customHeight="1" x14ac:dyDescent="0.2">
      <c r="A37"/>
      <c r="B37"/>
      <c r="C37"/>
      <c r="E37" s="37" t="s">
        <v>70</v>
      </c>
      <c r="G37" s="49"/>
      <c r="J37" s="79" t="s">
        <v>78</v>
      </c>
      <c r="K37" s="77"/>
      <c r="L37" s="77"/>
      <c r="M37" s="78"/>
      <c r="P37" s="48" t="b">
        <v>0</v>
      </c>
    </row>
    <row r="38" spans="1:16" s="37" customFormat="1" ht="12" customHeight="1" x14ac:dyDescent="0.2">
      <c r="A38"/>
      <c r="B38"/>
      <c r="C38"/>
      <c r="P38" s="48"/>
    </row>
    <row r="39" spans="1:16" s="37" customFormat="1" ht="15.95" hidden="1" customHeight="1" x14ac:dyDescent="0.2">
      <c r="A39"/>
      <c r="B39"/>
      <c r="C39"/>
      <c r="P39" s="48"/>
    </row>
    <row r="40" spans="1:16" s="37" customFormat="1" ht="15.95" hidden="1" customHeight="1" x14ac:dyDescent="0.2">
      <c r="A40"/>
      <c r="B40"/>
      <c r="C40"/>
      <c r="P40" s="48"/>
    </row>
    <row r="41" spans="1:16" s="37" customFormat="1" ht="15.95" hidden="1" customHeight="1" x14ac:dyDescent="0.2">
      <c r="A41"/>
      <c r="B41"/>
      <c r="C41"/>
      <c r="P41" s="48"/>
    </row>
    <row r="42" spans="1:16" s="37" customFormat="1" x14ac:dyDescent="0.2">
      <c r="A42"/>
      <c r="B42"/>
      <c r="C42"/>
      <c r="E42" s="38" t="s">
        <v>31</v>
      </c>
      <c r="F42" s="33"/>
      <c r="G42" s="33"/>
      <c r="H42" s="61"/>
      <c r="I42" s="33"/>
      <c r="J42" s="33"/>
      <c r="K42" s="33"/>
      <c r="L42" s="33"/>
      <c r="M42" s="33"/>
      <c r="P42" s="46"/>
    </row>
    <row r="43" spans="1:16" s="37" customFormat="1" ht="6" customHeight="1" x14ac:dyDescent="0.2">
      <c r="A43"/>
      <c r="B43"/>
      <c r="C43"/>
      <c r="E43" s="33"/>
      <c r="F43" s="33"/>
      <c r="G43" s="33"/>
      <c r="H43" s="33"/>
      <c r="I43" s="33"/>
      <c r="J43" s="33"/>
      <c r="K43" s="33"/>
      <c r="L43" s="33"/>
      <c r="M43" s="33"/>
      <c r="P43" s="46"/>
    </row>
    <row r="44" spans="1:16" s="37" customFormat="1" x14ac:dyDescent="0.2">
      <c r="A44"/>
      <c r="B44"/>
      <c r="C44"/>
      <c r="E44" s="67"/>
      <c r="F44" s="68"/>
      <c r="G44" s="68"/>
      <c r="H44" s="68"/>
      <c r="I44" s="68"/>
      <c r="J44" s="68"/>
      <c r="K44" s="68"/>
      <c r="L44" s="68"/>
      <c r="M44" s="69"/>
      <c r="P44" s="46"/>
    </row>
    <row r="45" spans="1:16" s="37" customFormat="1" x14ac:dyDescent="0.2">
      <c r="A45"/>
      <c r="B45"/>
      <c r="C45"/>
      <c r="E45" s="70"/>
      <c r="F45" s="71"/>
      <c r="G45" s="71"/>
      <c r="H45" s="71"/>
      <c r="I45" s="71"/>
      <c r="J45" s="71"/>
      <c r="K45" s="71"/>
      <c r="L45" s="71"/>
      <c r="M45" s="72"/>
      <c r="P45" s="46"/>
    </row>
    <row r="46" spans="1:16" s="37" customFormat="1" x14ac:dyDescent="0.2">
      <c r="A46"/>
      <c r="B46"/>
      <c r="C46"/>
      <c r="E46" s="70"/>
      <c r="F46" s="71"/>
      <c r="G46" s="71"/>
      <c r="H46" s="71"/>
      <c r="I46" s="71"/>
      <c r="J46" s="71"/>
      <c r="K46" s="71"/>
      <c r="L46" s="71"/>
      <c r="M46" s="72"/>
      <c r="P46" s="46"/>
    </row>
    <row r="47" spans="1:16" s="37" customFormat="1" x14ac:dyDescent="0.2">
      <c r="A47"/>
      <c r="B47"/>
      <c r="C47"/>
      <c r="E47" s="70"/>
      <c r="F47" s="71"/>
      <c r="G47" s="71"/>
      <c r="H47" s="71"/>
      <c r="I47" s="71"/>
      <c r="J47" s="71"/>
      <c r="K47" s="71"/>
      <c r="L47" s="71"/>
      <c r="M47" s="72"/>
      <c r="P47" s="46"/>
    </row>
    <row r="48" spans="1:16" s="37" customFormat="1" x14ac:dyDescent="0.2">
      <c r="A48"/>
      <c r="B48"/>
      <c r="C48"/>
      <c r="E48" s="70"/>
      <c r="F48" s="71"/>
      <c r="G48" s="71"/>
      <c r="H48" s="71"/>
      <c r="I48" s="71"/>
      <c r="J48" s="71"/>
      <c r="K48" s="71"/>
      <c r="L48" s="71"/>
      <c r="M48" s="72"/>
      <c r="P48" s="46"/>
    </row>
    <row r="49" spans="1:16" s="37" customFormat="1" x14ac:dyDescent="0.2">
      <c r="A49"/>
      <c r="B49"/>
      <c r="C49"/>
      <c r="E49" s="70"/>
      <c r="F49" s="71"/>
      <c r="G49" s="71"/>
      <c r="H49" s="71"/>
      <c r="I49" s="71"/>
      <c r="J49" s="71"/>
      <c r="K49" s="71"/>
      <c r="L49" s="71"/>
      <c r="M49" s="72"/>
      <c r="P49" s="46"/>
    </row>
    <row r="50" spans="1:16" s="37" customFormat="1" x14ac:dyDescent="0.2">
      <c r="A50"/>
      <c r="B50"/>
      <c r="C50"/>
      <c r="E50" s="70"/>
      <c r="F50" s="71"/>
      <c r="G50" s="71"/>
      <c r="H50" s="71"/>
      <c r="I50" s="71"/>
      <c r="J50" s="71"/>
      <c r="K50" s="71"/>
      <c r="L50" s="71"/>
      <c r="M50" s="72"/>
      <c r="P50" s="46"/>
    </row>
    <row r="51" spans="1:16" s="37" customFormat="1" x14ac:dyDescent="0.2">
      <c r="A51"/>
      <c r="B51"/>
      <c r="C51"/>
      <c r="E51" s="73"/>
      <c r="F51" s="74"/>
      <c r="G51" s="74"/>
      <c r="H51" s="74"/>
      <c r="I51" s="74"/>
      <c r="J51" s="74"/>
      <c r="K51" s="74"/>
      <c r="L51" s="74"/>
      <c r="M51" s="75"/>
      <c r="P51" s="46"/>
    </row>
    <row r="52" spans="1:16" s="37" customFormat="1" x14ac:dyDescent="0.2">
      <c r="A52"/>
      <c r="B52"/>
      <c r="C52"/>
      <c r="E52" s="39"/>
      <c r="F52" s="39"/>
      <c r="G52" s="39"/>
      <c r="H52" s="39"/>
      <c r="P52" s="46"/>
    </row>
    <row r="53" spans="1:16" x14ac:dyDescent="0.2">
      <c r="E53" s="4"/>
      <c r="F53" s="4"/>
      <c r="G53" s="4"/>
      <c r="H53" s="4"/>
    </row>
    <row r="54" spans="1:16" x14ac:dyDescent="0.2">
      <c r="E54" s="63" t="s">
        <v>79</v>
      </c>
      <c r="F54" s="64"/>
      <c r="G54" s="64"/>
      <c r="H54" s="64"/>
      <c r="I54" s="65">
        <f>IF(20-n_cnt&lt;=0,0,20-n_cnt)</f>
        <v>20</v>
      </c>
    </row>
    <row r="55" spans="1:16" x14ac:dyDescent="0.2">
      <c r="D55" s="43"/>
      <c r="E55" s="43"/>
      <c r="F55" s="43"/>
      <c r="G55" s="43"/>
      <c r="H55" s="43"/>
      <c r="I55" s="43"/>
      <c r="J55" s="43"/>
      <c r="K55" s="43"/>
      <c r="L55" s="43"/>
      <c r="M55" s="43"/>
      <c r="N55" s="43"/>
      <c r="O55" s="43"/>
    </row>
    <row r="56" spans="1:16" x14ac:dyDescent="0.2"/>
    <row r="57" spans="1:16" hidden="1" x14ac:dyDescent="0.2"/>
    <row r="58" spans="1:16" hidden="1" x14ac:dyDescent="0.2"/>
    <row r="59" spans="1:16" hidden="1" x14ac:dyDescent="0.2"/>
    <row r="60" spans="1:16" hidden="1" x14ac:dyDescent="0.2">
      <c r="J60" s="1"/>
    </row>
    <row r="61" spans="1:16" hidden="1" x14ac:dyDescent="0.2"/>
    <row r="62" spans="1:16" hidden="1" x14ac:dyDescent="0.2"/>
    <row r="63" spans="1:16" hidden="1" x14ac:dyDescent="0.2"/>
    <row r="64" spans="1:16" hidden="1" x14ac:dyDescent="0.2"/>
    <row r="65" hidden="1" x14ac:dyDescent="0.2"/>
    <row r="66" hidden="1" x14ac:dyDescent="0.2"/>
  </sheetData>
  <sheetProtection password="E6E7" sheet="1" objects="1" scenarios="1" selectLockedCells="1" autoFilter="0"/>
  <mergeCells count="9">
    <mergeCell ref="E44:M51"/>
    <mergeCell ref="J33:M33"/>
    <mergeCell ref="J37:M37"/>
    <mergeCell ref="K1:M2"/>
    <mergeCell ref="J31:M31"/>
    <mergeCell ref="J29:M29"/>
    <mergeCell ref="E28:H28"/>
    <mergeCell ref="E12:M19"/>
    <mergeCell ref="E1:I2"/>
  </mergeCells>
  <conditionalFormatting sqref="J29">
    <cfRule type="expression" dxfId="6" priority="8">
      <formula>$P$29=FALSE</formula>
    </cfRule>
  </conditionalFormatting>
  <conditionalFormatting sqref="J32:L32 J31">
    <cfRule type="expression" dxfId="5" priority="6">
      <formula>$P$31=FALSE</formula>
    </cfRule>
  </conditionalFormatting>
  <conditionalFormatting sqref="J33:M33">
    <cfRule type="expression" dxfId="4" priority="5">
      <formula>$P$33=FALSE</formula>
    </cfRule>
  </conditionalFormatting>
  <conditionalFormatting sqref="J35:M35">
    <cfRule type="expression" dxfId="3" priority="4">
      <formula>$P$35=FALSE</formula>
    </cfRule>
  </conditionalFormatting>
  <conditionalFormatting sqref="K27">
    <cfRule type="expression" dxfId="2" priority="3">
      <formula>$P$27=FALSE</formula>
    </cfRule>
  </conditionalFormatting>
  <conditionalFormatting sqref="M27">
    <cfRule type="expression" dxfId="1" priority="2">
      <formula>$P$27=FALSE</formula>
    </cfRule>
  </conditionalFormatting>
  <conditionalFormatting sqref="J37:M37">
    <cfRule type="expression" dxfId="0" priority="1">
      <formula>$P$37=FALSE</formula>
    </cfRule>
  </conditionalFormatting>
  <dataValidations count="3">
    <dataValidation type="list" allowBlank="1" showInputMessage="1" showErrorMessage="1" sqref="J29">
      <formula1>"Inhalt der Webseite, Titel der Webseite, Link (URL) der Webseite"</formula1>
    </dataValidation>
    <dataValidation type="list" allowBlank="1" showInputMessage="1" sqref="J31:J32 K32:L32">
      <formula1>"Amazon,Facebook,Google,Instagram,GMX,Twitter,Xing,"</formula1>
    </dataValidation>
    <dataValidation type="list" allowBlank="1" showInputMessage="1" sqref="J35:M35">
      <formula1>"pdf,xlsx,docx,pptx,html,xml"</formula1>
    </dataValidation>
  </dataValidations>
  <hyperlinks>
    <hyperlink ref="J33" r:id="rId1"/>
  </hyperlink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7</xdr:col>
                    <xdr:colOff>228600</xdr:colOff>
                    <xdr:row>21</xdr:row>
                    <xdr:rowOff>152400</xdr:rowOff>
                  </from>
                  <to>
                    <xdr:col>9</xdr:col>
                    <xdr:colOff>76200</xdr:colOff>
                    <xdr:row>23</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228600</xdr:colOff>
                    <xdr:row>24</xdr:row>
                    <xdr:rowOff>0</xdr:rowOff>
                  </from>
                  <to>
                    <xdr:col>9</xdr:col>
                    <xdr:colOff>76200</xdr:colOff>
                    <xdr:row>25</xdr:row>
                    <xdr:rowOff>28575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xdr:col>
                    <xdr:colOff>228600</xdr:colOff>
                    <xdr:row>28</xdr:row>
                    <xdr:rowOff>0</xdr:rowOff>
                  </from>
                  <to>
                    <xdr:col>9</xdr:col>
                    <xdr:colOff>76200</xdr:colOff>
                    <xdr:row>29</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228600</xdr:colOff>
                    <xdr:row>30</xdr:row>
                    <xdr:rowOff>0</xdr:rowOff>
                  </from>
                  <to>
                    <xdr:col>9</xdr:col>
                    <xdr:colOff>76200</xdr:colOff>
                    <xdr:row>31</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7</xdr:col>
                    <xdr:colOff>228600</xdr:colOff>
                    <xdr:row>34</xdr:row>
                    <xdr:rowOff>0</xdr:rowOff>
                  </from>
                  <to>
                    <xdr:col>9</xdr:col>
                    <xdr:colOff>76200</xdr:colOff>
                    <xdr:row>35</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228600</xdr:colOff>
                    <xdr:row>32</xdr:row>
                    <xdr:rowOff>0</xdr:rowOff>
                  </from>
                  <to>
                    <xdr:col>9</xdr:col>
                    <xdr:colOff>76200</xdr:colOff>
                    <xdr:row>33</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7</xdr:col>
                    <xdr:colOff>228600</xdr:colOff>
                    <xdr:row>26</xdr:row>
                    <xdr:rowOff>0</xdr:rowOff>
                  </from>
                  <to>
                    <xdr:col>9</xdr:col>
                    <xdr:colOff>76200</xdr:colOff>
                    <xdr:row>27</xdr:row>
                    <xdr:rowOff>28575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7</xdr:col>
                    <xdr:colOff>228600</xdr:colOff>
                    <xdr:row>36</xdr:row>
                    <xdr:rowOff>0</xdr:rowOff>
                  </from>
                  <to>
                    <xdr:col>9</xdr:col>
                    <xdr:colOff>76200</xdr:colOff>
                    <xdr:row>37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B1:AW104"/>
  <sheetViews>
    <sheetView showGridLines="0" topLeftCell="B1" workbookViewId="0">
      <selection activeCell="B1" sqref="B1"/>
    </sheetView>
  </sheetViews>
  <sheetFormatPr baseColWidth="10" defaultRowHeight="12.75" x14ac:dyDescent="0.2"/>
  <cols>
    <col min="1" max="1" width="2.7109375" customWidth="1"/>
    <col min="2" max="2" width="30.42578125" bestFit="1" customWidth="1"/>
    <col min="3" max="3" width="20.140625" bestFit="1" customWidth="1"/>
    <col min="4" max="4" width="15" customWidth="1"/>
    <col min="5" max="5" width="68.140625" customWidth="1"/>
    <col min="6" max="6" width="24.42578125" bestFit="1" customWidth="1"/>
    <col min="7" max="7" width="13.140625" bestFit="1" customWidth="1"/>
    <col min="8" max="8" width="36.42578125" customWidth="1"/>
    <col min="17" max="17" width="40.140625" bestFit="1" customWidth="1"/>
    <col min="18" max="18" width="24.5703125" bestFit="1" customWidth="1"/>
  </cols>
  <sheetData>
    <row r="1" spans="2:49" ht="15.75" x14ac:dyDescent="0.25">
      <c r="B1" s="5" t="s">
        <v>32</v>
      </c>
      <c r="C1" s="5"/>
      <c r="D1" s="5"/>
      <c r="AW1" s="66">
        <v>0</v>
      </c>
    </row>
    <row r="2" spans="2:49" ht="15.75" x14ac:dyDescent="0.25">
      <c r="B2" s="5"/>
      <c r="C2" s="5"/>
      <c r="D2" s="5"/>
    </row>
    <row r="4" spans="2:49" x14ac:dyDescent="0.2">
      <c r="B4" s="3"/>
      <c r="C4" s="2" t="s">
        <v>36</v>
      </c>
      <c r="D4" s="2" t="s">
        <v>38</v>
      </c>
      <c r="E4" s="2" t="s">
        <v>35</v>
      </c>
      <c r="F4" s="2" t="s">
        <v>39</v>
      </c>
      <c r="Q4" s="2" t="s">
        <v>0</v>
      </c>
      <c r="R4" s="3"/>
      <c r="S4" s="3"/>
    </row>
    <row r="5" spans="2:49" x14ac:dyDescent="0.2">
      <c r="Q5" s="2"/>
      <c r="R5" s="3"/>
      <c r="S5" s="3"/>
    </row>
    <row r="6" spans="2:49" x14ac:dyDescent="0.2">
      <c r="B6" t="s">
        <v>43</v>
      </c>
      <c r="E6" s="12" t="s">
        <v>42</v>
      </c>
      <c r="F6" t="s">
        <v>44</v>
      </c>
      <c r="Q6" s="2"/>
      <c r="R6" s="3"/>
      <c r="S6" s="3"/>
    </row>
    <row r="7" spans="2:49" x14ac:dyDescent="0.2">
      <c r="Q7" s="2"/>
      <c r="R7" s="3"/>
      <c r="S7" s="3"/>
    </row>
    <row r="8" spans="2:49" x14ac:dyDescent="0.2">
      <c r="B8" s="15" t="s">
        <v>33</v>
      </c>
      <c r="C8" s="16"/>
      <c r="D8" s="16"/>
      <c r="E8" s="16" t="str">
        <f>IF(Google_Suche!E12&lt;&gt;"",Google_Suche!E12,"")</f>
        <v/>
      </c>
      <c r="F8" s="18"/>
      <c r="Q8" t="s">
        <v>1</v>
      </c>
      <c r="R8" t="s">
        <v>2</v>
      </c>
    </row>
    <row r="9" spans="2:49" x14ac:dyDescent="0.2">
      <c r="B9" s="23" t="s">
        <v>37</v>
      </c>
      <c r="C9" s="24" t="s">
        <v>11</v>
      </c>
      <c r="D9" s="24" t="str">
        <f>IF(Google_Suche!P23=TRUE,"ja","nein")</f>
        <v>nein</v>
      </c>
      <c r="E9" s="26" t="str">
        <f>IF(D9="ja",""""&amp;E8&amp;"""",E8)</f>
        <v/>
      </c>
      <c r="F9" s="25" t="s">
        <v>40</v>
      </c>
      <c r="Q9" t="s">
        <v>5</v>
      </c>
      <c r="R9" t="s">
        <v>3</v>
      </c>
      <c r="S9" t="s">
        <v>4</v>
      </c>
    </row>
    <row r="11" spans="2:49" x14ac:dyDescent="0.2">
      <c r="B11" s="11" t="s">
        <v>46</v>
      </c>
      <c r="C11" s="11" t="s">
        <v>20</v>
      </c>
      <c r="D11" s="11" t="str">
        <f>IF(Google_Suche!P25=TRUE,"ja","nein")</f>
        <v>nein</v>
      </c>
      <c r="E11" s="13" t="str">
        <f>IF(D11="ja",C11,"")</f>
        <v/>
      </c>
      <c r="F11" s="10"/>
      <c r="Q11" t="s">
        <v>6</v>
      </c>
      <c r="R11" t="s">
        <v>7</v>
      </c>
    </row>
    <row r="13" spans="2:49" x14ac:dyDescent="0.2">
      <c r="B13" s="15" t="s">
        <v>49</v>
      </c>
      <c r="C13" s="16" t="s">
        <v>3</v>
      </c>
      <c r="D13" s="16" t="str">
        <f>IF(Google_Suche!P27=TRUE,"ja","")</f>
        <v/>
      </c>
      <c r="E13" s="16" t="str">
        <f>IF(D13="ja",C13&amp;Google_Suche!K27,"")</f>
        <v/>
      </c>
      <c r="F13" s="18"/>
      <c r="Q13" t="s">
        <v>8</v>
      </c>
      <c r="R13" t="s">
        <v>9</v>
      </c>
    </row>
    <row r="14" spans="2:49" x14ac:dyDescent="0.2">
      <c r="B14" s="19" t="s">
        <v>50</v>
      </c>
      <c r="C14" s="20" t="s">
        <v>3</v>
      </c>
      <c r="D14" s="20" t="str">
        <f>IF(Google_Suche!P27=TRUE,"ja","")</f>
        <v/>
      </c>
      <c r="E14" s="20" t="str">
        <f>IF(D14="ja",C14&amp;Google_Suche!M27,"")</f>
        <v/>
      </c>
      <c r="F14" s="22"/>
      <c r="Q14" t="s">
        <v>10</v>
      </c>
      <c r="R14" t="s">
        <v>11</v>
      </c>
    </row>
    <row r="15" spans="2:49" x14ac:dyDescent="0.2">
      <c r="B15" s="23" t="s">
        <v>51</v>
      </c>
      <c r="C15" s="24" t="str">
        <f>IF(OR(D13="ja",D14="ja"),"..","")</f>
        <v/>
      </c>
      <c r="D15" s="24"/>
      <c r="E15" s="26" t="str">
        <f>E13&amp;C15&amp;E14</f>
        <v/>
      </c>
      <c r="F15" s="25"/>
      <c r="Q15" t="s">
        <v>12</v>
      </c>
      <c r="R15" t="s">
        <v>13</v>
      </c>
    </row>
    <row r="16" spans="2:49" x14ac:dyDescent="0.2">
      <c r="Q16" t="s">
        <v>14</v>
      </c>
      <c r="R16" t="s">
        <v>15</v>
      </c>
    </row>
    <row r="17" spans="2:18" x14ac:dyDescent="0.2">
      <c r="B17" s="15" t="s">
        <v>56</v>
      </c>
      <c r="C17" s="16"/>
      <c r="D17" s="16" t="str">
        <f>IF(Google_Suche!P29=TRUE,"ja","nein")</f>
        <v>nein</v>
      </c>
      <c r="E17" s="16" t="str">
        <f>IF(D17="ja",Google_Suche!J29,"")</f>
        <v/>
      </c>
      <c r="F17" s="18"/>
      <c r="Q17" t="s">
        <v>16</v>
      </c>
      <c r="R17" t="s">
        <v>17</v>
      </c>
    </row>
    <row r="18" spans="2:18" x14ac:dyDescent="0.2">
      <c r="B18" s="19"/>
      <c r="C18" s="20" t="s">
        <v>55</v>
      </c>
      <c r="D18" s="20" t="s">
        <v>54</v>
      </c>
      <c r="E18" s="20"/>
      <c r="F18" s="22"/>
      <c r="Q18" t="s">
        <v>18</v>
      </c>
      <c r="R18" t="s">
        <v>19</v>
      </c>
    </row>
    <row r="19" spans="2:18" x14ac:dyDescent="0.2">
      <c r="B19" s="19"/>
      <c r="C19" s="20" t="s">
        <v>58</v>
      </c>
      <c r="D19" s="20" t="s">
        <v>59</v>
      </c>
      <c r="E19" s="20"/>
      <c r="F19" s="22"/>
      <c r="Q19" t="s">
        <v>21</v>
      </c>
      <c r="R19" t="s">
        <v>20</v>
      </c>
    </row>
    <row r="20" spans="2:18" x14ac:dyDescent="0.2">
      <c r="B20" s="19"/>
      <c r="C20" s="20" t="s">
        <v>60</v>
      </c>
      <c r="D20" s="20" t="s">
        <v>57</v>
      </c>
      <c r="E20" s="20"/>
      <c r="F20" s="22"/>
      <c r="Q20" t="s">
        <v>23</v>
      </c>
      <c r="R20" t="s">
        <v>22</v>
      </c>
    </row>
    <row r="21" spans="2:18" x14ac:dyDescent="0.2">
      <c r="B21" s="23"/>
      <c r="C21" s="24"/>
      <c r="D21" s="24"/>
      <c r="E21" s="26" t="str">
        <f>IFERROR(VLOOKUP(E17,$C$18:$D$20,2,0),"")</f>
        <v/>
      </c>
      <c r="F21" s="25" t="s">
        <v>62</v>
      </c>
      <c r="Q21" t="s">
        <v>25</v>
      </c>
      <c r="R21" t="s">
        <v>24</v>
      </c>
    </row>
    <row r="22" spans="2:18" x14ac:dyDescent="0.2">
      <c r="Q22" t="s">
        <v>26</v>
      </c>
      <c r="R22" t="s">
        <v>27</v>
      </c>
    </row>
    <row r="23" spans="2:18" x14ac:dyDescent="0.2">
      <c r="B23" s="15" t="s">
        <v>61</v>
      </c>
      <c r="C23" s="16" t="s">
        <v>2</v>
      </c>
      <c r="D23" s="16" t="str">
        <f>IF(Google_Suche!P31=TRUE,"ja","nein")</f>
        <v>nein</v>
      </c>
      <c r="E23" s="16" t="str">
        <f>IF(D23="ja",Google_Suche!J31,"")</f>
        <v/>
      </c>
      <c r="F23" s="18"/>
      <c r="Q23" t="s">
        <v>29</v>
      </c>
      <c r="R23" t="s">
        <v>28</v>
      </c>
    </row>
    <row r="24" spans="2:18" x14ac:dyDescent="0.2">
      <c r="B24" s="23"/>
      <c r="C24" s="24"/>
      <c r="D24" s="24"/>
      <c r="E24" s="26" t="str">
        <f>IF(D23="ja",C23&amp;E23&amp;" ","")</f>
        <v/>
      </c>
      <c r="F24" s="25" t="s">
        <v>62</v>
      </c>
    </row>
    <row r="26" spans="2:18" x14ac:dyDescent="0.2">
      <c r="B26" s="8" t="s">
        <v>63</v>
      </c>
      <c r="C26" s="9" t="s">
        <v>17</v>
      </c>
      <c r="D26" s="9" t="str">
        <f>IF(Google_Suche!P33=TRUE,"ja","nein")</f>
        <v>nein</v>
      </c>
      <c r="E26" s="9" t="str">
        <f>IF(D26="ja",C26 &amp;Google_Suche!J33 &amp; " ","")</f>
        <v/>
      </c>
      <c r="F26" s="10"/>
    </row>
    <row r="28" spans="2:18" x14ac:dyDescent="0.2">
      <c r="B28" s="15" t="s">
        <v>69</v>
      </c>
      <c r="C28" s="16" t="s">
        <v>66</v>
      </c>
      <c r="D28" s="17" t="str">
        <f>IF(Google_Suche!P35=TRUE,"ja","nein")</f>
        <v>nein</v>
      </c>
      <c r="E28" s="16"/>
      <c r="F28" s="18"/>
    </row>
    <row r="29" spans="2:18" x14ac:dyDescent="0.2">
      <c r="B29" s="19">
        <v>1</v>
      </c>
      <c r="C29" s="20"/>
      <c r="D29" s="21" t="str">
        <f>Google_Suche!J35</f>
        <v>docx</v>
      </c>
      <c r="E29" s="20" t="str">
        <f t="shared" ref="E29:E31" si="0">IF($D$28="ja",IF(D29&lt;&gt;0,$C$28 &amp;D29&amp; " ",""),"")</f>
        <v/>
      </c>
      <c r="F29" s="22"/>
    </row>
    <row r="30" spans="2:18" x14ac:dyDescent="0.2">
      <c r="B30" s="19">
        <v>2</v>
      </c>
      <c r="C30" s="20"/>
      <c r="D30" s="21" t="str">
        <f>Google_Suche!K35</f>
        <v>xlsx</v>
      </c>
      <c r="E30" s="20" t="str">
        <f t="shared" si="0"/>
        <v/>
      </c>
      <c r="F30" s="22" t="str">
        <f>IF(E30&lt;&gt;"","OR ","")</f>
        <v/>
      </c>
    </row>
    <row r="31" spans="2:18" x14ac:dyDescent="0.2">
      <c r="B31" s="19">
        <v>3</v>
      </c>
      <c r="C31" s="20"/>
      <c r="D31" s="21">
        <f>Google_Suche!L35</f>
        <v>0</v>
      </c>
      <c r="E31" s="20" t="str">
        <f t="shared" si="0"/>
        <v/>
      </c>
      <c r="F31" s="22" t="str">
        <f>IF(E31&lt;&gt;"","OR ","")</f>
        <v/>
      </c>
    </row>
    <row r="32" spans="2:18" x14ac:dyDescent="0.2">
      <c r="B32" s="27">
        <v>4</v>
      </c>
      <c r="C32" s="28"/>
      <c r="D32" s="29">
        <f>Google_Suche!M35</f>
        <v>0</v>
      </c>
      <c r="E32" s="28" t="str">
        <f>IF($D$28="ja",IF(D32&lt;&gt;0,$C$28 &amp;D32&amp; " ",""),"")</f>
        <v/>
      </c>
      <c r="F32" s="30" t="str">
        <f>IF(E32&lt;&gt;"","OR ","")</f>
        <v/>
      </c>
    </row>
    <row r="33" spans="2:12" x14ac:dyDescent="0.2">
      <c r="B33" s="23"/>
      <c r="C33" s="24"/>
      <c r="D33" s="24"/>
      <c r="E33" s="24" t="str">
        <f>E29&amp;F30&amp;E30&amp;F31&amp;E31&amp;F32&amp;E32</f>
        <v/>
      </c>
      <c r="F33" s="25"/>
    </row>
    <row r="35" spans="2:12" x14ac:dyDescent="0.2">
      <c r="B35" s="8" t="s">
        <v>71</v>
      </c>
      <c r="C35" s="9" t="s">
        <v>76</v>
      </c>
      <c r="D35" s="9" t="str">
        <f>IF(Google_Suche!P37=TRUE,"ja","nein")</f>
        <v>nein</v>
      </c>
      <c r="E35" s="9" t="str">
        <f>IF(D35="ja",C35 &amp;Google_Suche!J37 &amp; " ","")</f>
        <v/>
      </c>
      <c r="F35" s="10"/>
    </row>
    <row r="39" spans="2:12" x14ac:dyDescent="0.2">
      <c r="B39" s="8" t="s">
        <v>34</v>
      </c>
      <c r="C39" s="9" t="s">
        <v>9</v>
      </c>
      <c r="D39" s="9" t="str">
        <f>IF(Google_Suche!E44&lt;&gt;"","ja","nein")</f>
        <v>nein</v>
      </c>
      <c r="E39" s="53" t="str">
        <f>IF(D39="ja",Google_Suche!E44,"")</f>
        <v/>
      </c>
      <c r="F39" s="54" t="s">
        <v>72</v>
      </c>
      <c r="G39" s="9" t="s">
        <v>73</v>
      </c>
      <c r="H39" s="9" t="s">
        <v>45</v>
      </c>
      <c r="I39" s="9"/>
      <c r="J39" s="9"/>
      <c r="K39" s="9"/>
      <c r="L39" s="10"/>
    </row>
    <row r="40" spans="2:12" x14ac:dyDescent="0.2">
      <c r="B40" s="55"/>
      <c r="C40" s="52"/>
      <c r="D40" s="52"/>
      <c r="E40" s="52" t="e">
        <f>MID($E$39,G40,F40-1)</f>
        <v>#VALUE!</v>
      </c>
      <c r="F40" s="18" t="e">
        <f>SEARCH(" ",$E$39,G40)</f>
        <v>#VALUE!</v>
      </c>
      <c r="G40" s="52">
        <v>1</v>
      </c>
      <c r="H40" s="52" t="e">
        <f>C39&amp;E40</f>
        <v>#VALUE!</v>
      </c>
      <c r="I40" s="52"/>
      <c r="J40" s="52"/>
      <c r="K40" s="52"/>
      <c r="L40" s="56"/>
    </row>
    <row r="41" spans="2:12" x14ac:dyDescent="0.2">
      <c r="B41" s="19"/>
      <c r="C41" s="20"/>
      <c r="D41" s="20"/>
      <c r="E41" s="20" t="e">
        <f>MID($E$39,G41,F41-1)</f>
        <v>#VALUE!</v>
      </c>
      <c r="F41" s="22">
        <f>IF(ISERROR(SEARCH(" ",$E$39,G41)-SUM($F$40:F40)),LEN($E$39),SEARCH(" ",$E$39,G41)-SUM($F$40:F40))</f>
        <v>0</v>
      </c>
      <c r="G41" s="20" t="e">
        <f>SUM($F$40:F40)+1</f>
        <v>#VALUE!</v>
      </c>
      <c r="H41" s="20" t="e">
        <f>H40&amp; " " &amp;IF(E41&lt;&gt;"",$C$39,"")&amp;E41</f>
        <v>#VALUE!</v>
      </c>
      <c r="I41" s="20"/>
      <c r="J41" s="20"/>
      <c r="K41" s="20"/>
      <c r="L41" s="22"/>
    </row>
    <row r="42" spans="2:12" x14ac:dyDescent="0.2">
      <c r="B42" s="19"/>
      <c r="C42" s="20"/>
      <c r="D42" s="20"/>
      <c r="E42" s="20" t="e">
        <f t="shared" ref="E42:E48" si="1">MID($E$39,G42,F42-1)</f>
        <v>#VALUE!</v>
      </c>
      <c r="F42" s="22">
        <f>IF(ISERROR(SEARCH(" ",$E$39,G42)-SUM($F$40:F41)),LEN($E$39),SEARCH(" ",$E$39,G42)-SUM($F$40:F41))</f>
        <v>0</v>
      </c>
      <c r="G42" s="20" t="e">
        <f>SUM($F$40:F41)+1</f>
        <v>#VALUE!</v>
      </c>
      <c r="H42" s="20" t="e">
        <f t="shared" ref="H42:H54" si="2">H41&amp; " " &amp;IF(E42&lt;&gt;"",$C$39,"")&amp;E42</f>
        <v>#VALUE!</v>
      </c>
      <c r="I42" s="20"/>
      <c r="J42" s="20"/>
      <c r="K42" s="20"/>
      <c r="L42" s="22"/>
    </row>
    <row r="43" spans="2:12" x14ac:dyDescent="0.2">
      <c r="B43" s="19"/>
      <c r="C43" s="20"/>
      <c r="D43" s="20"/>
      <c r="E43" s="20" t="e">
        <f t="shared" si="1"/>
        <v>#VALUE!</v>
      </c>
      <c r="F43" s="22">
        <f>IF(ISERROR(SEARCH(" ",$E$39,G43)-SUM($F$40:F42)),LEN($E$39),SEARCH(" ",$E$39,G43)-SUM($F$40:F42))</f>
        <v>0</v>
      </c>
      <c r="G43" s="20" t="e">
        <f>SUM($F$40:F42)+1</f>
        <v>#VALUE!</v>
      </c>
      <c r="H43" s="20" t="e">
        <f t="shared" si="2"/>
        <v>#VALUE!</v>
      </c>
      <c r="I43" s="20"/>
      <c r="J43" s="20"/>
      <c r="K43" s="20"/>
      <c r="L43" s="22"/>
    </row>
    <row r="44" spans="2:12" x14ac:dyDescent="0.2">
      <c r="B44" s="19"/>
      <c r="C44" s="20"/>
      <c r="D44" s="20"/>
      <c r="E44" s="20" t="e">
        <f t="shared" si="1"/>
        <v>#VALUE!</v>
      </c>
      <c r="F44" s="22">
        <f>IF(ISERROR(SEARCH(" ",$E$39,G44)-SUM($F$40:F43)),LEN($E$39),SEARCH(" ",$E$39,G44)-SUM($F$40:F43))</f>
        <v>0</v>
      </c>
      <c r="G44" s="20" t="e">
        <f>SUM($F$40:F43)+1</f>
        <v>#VALUE!</v>
      </c>
      <c r="H44" s="20" t="e">
        <f t="shared" si="2"/>
        <v>#VALUE!</v>
      </c>
      <c r="I44" s="20"/>
      <c r="J44" s="20"/>
      <c r="K44" s="20"/>
      <c r="L44" s="22"/>
    </row>
    <row r="45" spans="2:12" x14ac:dyDescent="0.2">
      <c r="B45" s="19"/>
      <c r="C45" s="20"/>
      <c r="D45" s="20"/>
      <c r="E45" s="20" t="e">
        <f t="shared" si="1"/>
        <v>#VALUE!</v>
      </c>
      <c r="F45" s="22">
        <f>IF(ISERROR(SEARCH(" ",$E$39,G45)-SUM($F$40:F44)),LEN($E$39),SEARCH(" ",$E$39,G45)-SUM($F$40:F44))</f>
        <v>0</v>
      </c>
      <c r="G45" s="20" t="e">
        <f>SUM($F$40:F44)+1</f>
        <v>#VALUE!</v>
      </c>
      <c r="H45" s="20" t="e">
        <f t="shared" si="2"/>
        <v>#VALUE!</v>
      </c>
      <c r="I45" s="20"/>
      <c r="J45" s="20"/>
      <c r="K45" s="20"/>
      <c r="L45" s="22"/>
    </row>
    <row r="46" spans="2:12" x14ac:dyDescent="0.2">
      <c r="B46" s="19"/>
      <c r="C46" s="20"/>
      <c r="D46" s="20"/>
      <c r="E46" s="20" t="e">
        <f t="shared" si="1"/>
        <v>#VALUE!</v>
      </c>
      <c r="F46" s="22">
        <f>IF(ISERROR(SEARCH(" ",$E$39,G46)-SUM($F$40:F45)),LEN($E$39),SEARCH(" ",$E$39,G46)-SUM($F$40:F45))</f>
        <v>0</v>
      </c>
      <c r="G46" s="20" t="e">
        <f>SUM($F$40:F45)+1</f>
        <v>#VALUE!</v>
      </c>
      <c r="H46" s="20" t="e">
        <f t="shared" si="2"/>
        <v>#VALUE!</v>
      </c>
      <c r="I46" s="20"/>
      <c r="J46" s="20"/>
      <c r="K46" s="20"/>
      <c r="L46" s="22"/>
    </row>
    <row r="47" spans="2:12" x14ac:dyDescent="0.2">
      <c r="B47" s="19"/>
      <c r="C47" s="20"/>
      <c r="D47" s="20"/>
      <c r="E47" s="20" t="e">
        <f t="shared" si="1"/>
        <v>#VALUE!</v>
      </c>
      <c r="F47" s="22">
        <f>IF(ISERROR(SEARCH(" ",$E$39,G47)-SUM($F$40:F46)),LEN($E$39),SEARCH(" ",$E$39,G47)-SUM($F$40:F46))</f>
        <v>0</v>
      </c>
      <c r="G47" s="20" t="e">
        <f>SUM($F$40:F46)+1</f>
        <v>#VALUE!</v>
      </c>
      <c r="H47" s="20" t="e">
        <f t="shared" si="2"/>
        <v>#VALUE!</v>
      </c>
      <c r="I47" s="20"/>
      <c r="J47" s="20"/>
      <c r="K47" s="20"/>
      <c r="L47" s="22"/>
    </row>
    <row r="48" spans="2:12" x14ac:dyDescent="0.2">
      <c r="B48" s="19"/>
      <c r="C48" s="20"/>
      <c r="D48" s="20"/>
      <c r="E48" s="20" t="e">
        <f t="shared" si="1"/>
        <v>#VALUE!</v>
      </c>
      <c r="F48" s="22">
        <f>IF(ISERROR(SEARCH(" ",$E$39,G48)-SUM($F$40:F47)),LEN($E$39),SEARCH(" ",$E$39,G48)-SUM($F$40:F47))</f>
        <v>0</v>
      </c>
      <c r="G48" s="20" t="e">
        <f>SUM($F$40:F47)+1</f>
        <v>#VALUE!</v>
      </c>
      <c r="H48" s="20" t="e">
        <f t="shared" si="2"/>
        <v>#VALUE!</v>
      </c>
      <c r="I48" s="20"/>
      <c r="J48" s="20"/>
      <c r="K48" s="20"/>
      <c r="L48" s="22"/>
    </row>
    <row r="49" spans="2:12" x14ac:dyDescent="0.2">
      <c r="B49" s="19"/>
      <c r="C49" s="20"/>
      <c r="D49" s="20"/>
      <c r="E49" s="20" t="e">
        <f t="shared" ref="E49:E50" si="3">MID($E$39,G49,F49-1)</f>
        <v>#VALUE!</v>
      </c>
      <c r="F49" s="22">
        <f>IF(ISERROR(SEARCH(" ",$E$39,G49)-SUM($F$40:F48)),LEN($E$39),SEARCH(" ",$E$39,G49)-SUM($F$40:F48))</f>
        <v>0</v>
      </c>
      <c r="G49" s="20" t="e">
        <f>SUM($F$40:F48)+1</f>
        <v>#VALUE!</v>
      </c>
      <c r="H49" s="20" t="e">
        <f t="shared" si="2"/>
        <v>#VALUE!</v>
      </c>
      <c r="I49" s="20"/>
      <c r="J49" s="20"/>
      <c r="K49" s="20"/>
      <c r="L49" s="22"/>
    </row>
    <row r="50" spans="2:12" x14ac:dyDescent="0.2">
      <c r="B50" s="19"/>
      <c r="C50" s="20"/>
      <c r="D50" s="20"/>
      <c r="E50" s="20" t="e">
        <f t="shared" si="3"/>
        <v>#VALUE!</v>
      </c>
      <c r="F50" s="22">
        <f>IF(ISERROR(SEARCH(" ",$E$39,G50)-SUM($F$40:F49)),LEN($E$39),SEARCH(" ",$E$39,G50)-SUM($F$40:F49))</f>
        <v>0</v>
      </c>
      <c r="G50" s="20" t="e">
        <f>SUM($F$40:F49)+1</f>
        <v>#VALUE!</v>
      </c>
      <c r="H50" s="20" t="e">
        <f t="shared" si="2"/>
        <v>#VALUE!</v>
      </c>
      <c r="I50" s="20"/>
      <c r="J50" s="20"/>
      <c r="K50" s="20"/>
      <c r="L50" s="22"/>
    </row>
    <row r="51" spans="2:12" x14ac:dyDescent="0.2">
      <c r="B51" s="19"/>
      <c r="C51" s="20"/>
      <c r="D51" s="20"/>
      <c r="E51" s="20" t="e">
        <f t="shared" ref="E51:E54" si="4">MID($E$39,G51,F51-1)</f>
        <v>#VALUE!</v>
      </c>
      <c r="F51" s="22">
        <f>IF(ISERROR(SEARCH(" ",$E$39,G51)-SUM($F$40:F50)),LEN($E$39),SEARCH(" ",$E$39,G51)-SUM($F$40:F50))</f>
        <v>0</v>
      </c>
      <c r="G51" s="20" t="e">
        <f>SUM($F$40:F50)+1</f>
        <v>#VALUE!</v>
      </c>
      <c r="H51" s="20" t="e">
        <f t="shared" si="2"/>
        <v>#VALUE!</v>
      </c>
      <c r="I51" s="20"/>
      <c r="J51" s="20"/>
      <c r="K51" s="20"/>
      <c r="L51" s="22"/>
    </row>
    <row r="52" spans="2:12" x14ac:dyDescent="0.2">
      <c r="B52" s="19"/>
      <c r="C52" s="20"/>
      <c r="D52" s="20"/>
      <c r="E52" s="20" t="e">
        <f t="shared" si="4"/>
        <v>#VALUE!</v>
      </c>
      <c r="F52" s="22">
        <f>IF(ISERROR(SEARCH(" ",$E$39,G52)-SUM($F$40:F51)),LEN($E$39),SEARCH(" ",$E$39,G52)-SUM($F$40:F51))</f>
        <v>0</v>
      </c>
      <c r="G52" s="20" t="e">
        <f>SUM($F$40:F51)+1</f>
        <v>#VALUE!</v>
      </c>
      <c r="H52" s="20" t="e">
        <f t="shared" si="2"/>
        <v>#VALUE!</v>
      </c>
      <c r="I52" s="20"/>
      <c r="J52" s="20"/>
      <c r="K52" s="20"/>
      <c r="L52" s="22"/>
    </row>
    <row r="53" spans="2:12" x14ac:dyDescent="0.2">
      <c r="B53" s="19"/>
      <c r="C53" s="20"/>
      <c r="D53" s="20"/>
      <c r="E53" s="20" t="e">
        <f t="shared" si="4"/>
        <v>#VALUE!</v>
      </c>
      <c r="F53" s="22">
        <f>IF(ISERROR(SEARCH(" ",$E$39,G53)-SUM($F$40:F52)),LEN($E$39),SEARCH(" ",$E$39,G53)-SUM($F$40:F52))</f>
        <v>0</v>
      </c>
      <c r="G53" s="20" t="e">
        <f>SUM($F$40:F52)+1</f>
        <v>#VALUE!</v>
      </c>
      <c r="H53" s="20" t="e">
        <f t="shared" si="2"/>
        <v>#VALUE!</v>
      </c>
      <c r="I53" s="20"/>
      <c r="J53" s="20"/>
      <c r="K53" s="20"/>
      <c r="L53" s="22"/>
    </row>
    <row r="54" spans="2:12" x14ac:dyDescent="0.2">
      <c r="B54" s="19"/>
      <c r="C54" s="20"/>
      <c r="D54" s="20"/>
      <c r="E54" s="20" t="e">
        <f t="shared" si="4"/>
        <v>#VALUE!</v>
      </c>
      <c r="F54" s="22">
        <f>IF(ISERROR(SEARCH(" ",$E$39,G54)-SUM($F$40:F53)),LEN($E$39),SEARCH(" ",$E$39,G54)-SUM($F$40:F53))</f>
        <v>0</v>
      </c>
      <c r="G54" s="20" t="e">
        <f>SUM($F$40:F53)+1</f>
        <v>#VALUE!</v>
      </c>
      <c r="H54" s="20" t="e">
        <f t="shared" si="2"/>
        <v>#VALUE!</v>
      </c>
      <c r="I54" s="20"/>
      <c r="J54" s="20"/>
      <c r="K54" s="20"/>
      <c r="L54" s="22"/>
    </row>
    <row r="55" spans="2:12" x14ac:dyDescent="0.2">
      <c r="B55" s="57"/>
      <c r="C55" s="37"/>
      <c r="D55" s="37"/>
      <c r="E55" s="37"/>
      <c r="F55" s="37"/>
      <c r="G55" s="37"/>
      <c r="H55" s="37"/>
      <c r="I55" s="37"/>
      <c r="J55" s="37"/>
      <c r="K55" s="37"/>
      <c r="L55" s="50"/>
    </row>
    <row r="56" spans="2:12" x14ac:dyDescent="0.2">
      <c r="B56" s="57" t="s">
        <v>74</v>
      </c>
      <c r="C56" s="37"/>
      <c r="D56" s="37"/>
      <c r="E56" s="58" t="str">
        <f>IF(OR(ISERROR(H54),ISERROR(E40)),E39,H54)</f>
        <v/>
      </c>
      <c r="F56" s="37"/>
      <c r="G56" s="37"/>
      <c r="H56" s="37"/>
      <c r="I56" s="37"/>
      <c r="J56" s="37"/>
      <c r="K56" s="37"/>
      <c r="L56" s="50"/>
    </row>
    <row r="57" spans="2:12" x14ac:dyDescent="0.2">
      <c r="B57" s="59"/>
      <c r="C57" s="51"/>
      <c r="D57" s="51"/>
      <c r="E57" s="51"/>
      <c r="F57" s="51"/>
      <c r="G57" s="51"/>
      <c r="H57" s="51"/>
      <c r="I57" s="51"/>
      <c r="J57" s="51"/>
      <c r="K57" s="51"/>
      <c r="L57" s="60"/>
    </row>
    <row r="58" spans="2:12" x14ac:dyDescent="0.2">
      <c r="F58" s="37"/>
    </row>
    <row r="59" spans="2:12" x14ac:dyDescent="0.2">
      <c r="F59" s="37"/>
    </row>
    <row r="60" spans="2:12" x14ac:dyDescent="0.2">
      <c r="F60" s="37"/>
    </row>
    <row r="61" spans="2:12" x14ac:dyDescent="0.2">
      <c r="F61" s="37"/>
    </row>
    <row r="62" spans="2:12" x14ac:dyDescent="0.2">
      <c r="F62" s="37"/>
    </row>
    <row r="63" spans="2:12" x14ac:dyDescent="0.2">
      <c r="F63" s="37"/>
    </row>
    <row r="64" spans="2:12" hidden="1" x14ac:dyDescent="0.2">
      <c r="F64" s="37"/>
    </row>
    <row r="65" spans="6:6" hidden="1" x14ac:dyDescent="0.2">
      <c r="F65" s="37"/>
    </row>
    <row r="66" spans="6:6" hidden="1" x14ac:dyDescent="0.2">
      <c r="F66" s="37"/>
    </row>
    <row r="67" spans="6:6" hidden="1" x14ac:dyDescent="0.2">
      <c r="F67" s="37"/>
    </row>
    <row r="68" spans="6:6" hidden="1" x14ac:dyDescent="0.2">
      <c r="F68" s="37"/>
    </row>
    <row r="69" spans="6:6" hidden="1" x14ac:dyDescent="0.2">
      <c r="F69" s="37"/>
    </row>
    <row r="70" spans="6:6" hidden="1" x14ac:dyDescent="0.2">
      <c r="F70" s="37"/>
    </row>
    <row r="71" spans="6:6" hidden="1" x14ac:dyDescent="0.2">
      <c r="F71" s="37"/>
    </row>
    <row r="72" spans="6:6" hidden="1" x14ac:dyDescent="0.2">
      <c r="F72" s="37"/>
    </row>
    <row r="73" spans="6:6" hidden="1" x14ac:dyDescent="0.2">
      <c r="F73" s="37"/>
    </row>
    <row r="74" spans="6:6" hidden="1" x14ac:dyDescent="0.2">
      <c r="F74" s="37"/>
    </row>
    <row r="75" spans="6:6" hidden="1" x14ac:dyDescent="0.2">
      <c r="F75" s="37"/>
    </row>
    <row r="76" spans="6:6" hidden="1" x14ac:dyDescent="0.2">
      <c r="F76" s="37"/>
    </row>
    <row r="77" spans="6:6" hidden="1" x14ac:dyDescent="0.2">
      <c r="F77" s="37"/>
    </row>
    <row r="78" spans="6:6" hidden="1" x14ac:dyDescent="0.2">
      <c r="F78" s="37"/>
    </row>
    <row r="79" spans="6:6" hidden="1" x14ac:dyDescent="0.2">
      <c r="F79" s="37"/>
    </row>
    <row r="80" spans="6:6" hidden="1" x14ac:dyDescent="0.2">
      <c r="F80" s="37"/>
    </row>
    <row r="81" spans="6:6" hidden="1" x14ac:dyDescent="0.2">
      <c r="F81" s="37"/>
    </row>
    <row r="82" spans="6:6" hidden="1" x14ac:dyDescent="0.2">
      <c r="F82" s="37"/>
    </row>
    <row r="83" spans="6:6" hidden="1" x14ac:dyDescent="0.2">
      <c r="F83" s="37"/>
    </row>
    <row r="84" spans="6:6" hidden="1" x14ac:dyDescent="0.2">
      <c r="F84" s="37"/>
    </row>
    <row r="85" spans="6:6" hidden="1" x14ac:dyDescent="0.2">
      <c r="F85" s="37"/>
    </row>
    <row r="86" spans="6:6" hidden="1" x14ac:dyDescent="0.2">
      <c r="F86" s="37"/>
    </row>
    <row r="87" spans="6:6" hidden="1" x14ac:dyDescent="0.2">
      <c r="F87" s="37"/>
    </row>
    <row r="88" spans="6:6" hidden="1" x14ac:dyDescent="0.2">
      <c r="F88" s="37"/>
    </row>
    <row r="89" spans="6:6" hidden="1" x14ac:dyDescent="0.2">
      <c r="F89" s="37"/>
    </row>
    <row r="90" spans="6:6" hidden="1" x14ac:dyDescent="0.2">
      <c r="F90" s="37"/>
    </row>
    <row r="91" spans="6:6" hidden="1" x14ac:dyDescent="0.2">
      <c r="F91" s="37"/>
    </row>
    <row r="92" spans="6:6" hidden="1" x14ac:dyDescent="0.2">
      <c r="F92" s="37"/>
    </row>
    <row r="93" spans="6:6" hidden="1" x14ac:dyDescent="0.2">
      <c r="F93" s="37"/>
    </row>
    <row r="94" spans="6:6" hidden="1" x14ac:dyDescent="0.2">
      <c r="F94" s="37"/>
    </row>
    <row r="95" spans="6:6" hidden="1" x14ac:dyDescent="0.2">
      <c r="F95" s="37"/>
    </row>
    <row r="96" spans="6:6" x14ac:dyDescent="0.2">
      <c r="F96" s="37"/>
    </row>
    <row r="97" spans="2:6" x14ac:dyDescent="0.2">
      <c r="F97" s="37"/>
    </row>
    <row r="98" spans="2:6" x14ac:dyDescent="0.2">
      <c r="B98" t="s">
        <v>41</v>
      </c>
    </row>
    <row r="100" spans="2:6" ht="30" customHeight="1" x14ac:dyDescent="0.2">
      <c r="B100" s="62" t="s">
        <v>45</v>
      </c>
      <c r="C100" s="85" t="str">
        <f>E6&amp;E24&amp;E21&amp;E26&amp;E9&amp;" "&amp;E11&amp;E15&amp;E35&amp;E33&amp;E56</f>
        <v xml:space="preserve">https://www.google.de/#hl=de&amp;output=search&amp;sclient=psy-ab&amp;q= </v>
      </c>
      <c r="D100" s="85"/>
      <c r="E100" s="85"/>
      <c r="F100" s="1" t="str">
        <f>HYPERLINK(C100,"Google-Suche")</f>
        <v>Google-Suche</v>
      </c>
    </row>
    <row r="104" spans="2:6" x14ac:dyDescent="0.2">
      <c r="C104" s="7"/>
    </row>
  </sheetData>
  <mergeCells count="1">
    <mergeCell ref="C100:E100"/>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Admin_Ansicht_aus">
                <anchor moveWithCells="1" sizeWithCells="1">
                  <from>
                    <xdr:col>4</xdr:col>
                    <xdr:colOff>4057650</xdr:colOff>
                    <xdr:row>0</xdr:row>
                    <xdr:rowOff>57150</xdr:rowOff>
                  </from>
                  <to>
                    <xdr:col>5</xdr:col>
                    <xdr:colOff>1581150</xdr:colOff>
                    <xdr:row>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Google_Suche</vt:lpstr>
      <vt:lpstr>n_cnt</vt:lpstr>
    </vt:vector>
  </TitlesOfParts>
  <Company>Excel-Inside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Goole Suchtool</dc:title>
  <dc:creator>Eckl, Alois</dc:creator>
  <cp:lastModifiedBy>Eckl, Alois</cp:lastModifiedBy>
  <dcterms:created xsi:type="dcterms:W3CDTF">2019-10-10T07:58:48Z</dcterms:created>
  <dcterms:modified xsi:type="dcterms:W3CDTF">2019-10-16T09:19:13Z</dcterms:modified>
</cp:coreProperties>
</file>