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8795" windowHeight="12270" activeTab="0"/>
  </bookViews>
  <sheets>
    <sheet name="Darlehensrechner_1" sheetId="1" r:id="rId1"/>
    <sheet name="Darlehensrechner_2" sheetId="2" r:id="rId2"/>
    <sheet name="Copyright" sheetId="3" r:id="rId3"/>
  </sheets>
  <definedNames>
    <definedName name="_xlnm.Print_Titles" localSheetId="0">'Darlehensrechner_1'!$21:$21</definedName>
  </definedNames>
  <calcPr fullCalcOnLoad="1"/>
</workbook>
</file>

<file path=xl/sharedStrings.xml><?xml version="1.0" encoding="utf-8"?>
<sst xmlns="http://schemas.openxmlformats.org/spreadsheetml/2006/main" count="60" uniqueCount="49">
  <si>
    <t>Darlehensbetrag</t>
  </si>
  <si>
    <t>Tilgung</t>
  </si>
  <si>
    <t>Monate</t>
  </si>
  <si>
    <t>Anfangsbestand</t>
  </si>
  <si>
    <t>Zinsen</t>
  </si>
  <si>
    <t>Endbestand</t>
  </si>
  <si>
    <t>Annuität</t>
  </si>
  <si>
    <t>Version</t>
  </si>
  <si>
    <t>:</t>
  </si>
  <si>
    <t>Contact</t>
  </si>
  <si>
    <t>Alois Eckl</t>
  </si>
  <si>
    <t>Grabbestraße 25</t>
  </si>
  <si>
    <t>90427 Nürnberg</t>
  </si>
  <si>
    <t>Germany</t>
  </si>
  <si>
    <t>Mail</t>
  </si>
  <si>
    <t>alois.eckl@excel-inside.de</t>
  </si>
  <si>
    <t>Web</t>
  </si>
  <si>
    <t>www.excel-inside.de</t>
  </si>
  <si>
    <t>www.excel-live.de</t>
  </si>
  <si>
    <t>Copyright</t>
  </si>
  <si>
    <t>© 2011 by Excel-Inside Solutions - All rights reserved</t>
  </si>
  <si>
    <r>
      <t xml:space="preserve">Excel-Inside Solutions </t>
    </r>
    <r>
      <rPr>
        <b/>
        <sz val="10"/>
        <color indexed="62"/>
        <rFont val="Verdana"/>
        <family val="2"/>
      </rPr>
      <t>Freeware</t>
    </r>
  </si>
  <si>
    <t>Tilgung %</t>
  </si>
  <si>
    <t>Darlehensbetrag €</t>
  </si>
  <si>
    <t>xls-Darlehensrechner (Annuität)</t>
  </si>
  <si>
    <t>1.00 · 111206</t>
  </si>
  <si>
    <t>Kreditberechnung unter Berücksichtigung von Sondertilgungen</t>
  </si>
  <si>
    <t>Kredit-Rahmendaten</t>
  </si>
  <si>
    <t>Zinssatz p.a.</t>
  </si>
  <si>
    <t>Laufzeit in Jahren</t>
  </si>
  <si>
    <t>Auszahlungstermin</t>
  </si>
  <si>
    <t>monatl. Sondertilgung</t>
  </si>
  <si>
    <t>Nähere Informationen</t>
  </si>
  <si>
    <t>Planmässige monatliche Annuität</t>
  </si>
  <si>
    <t>Anzahl planmässiger Zahlungen</t>
  </si>
  <si>
    <t>Anzahl tatsächlicher Zahlungen</t>
  </si>
  <si>
    <t>Sondertilgung gesamt</t>
  </si>
  <si>
    <t>Zinsen gesamt</t>
  </si>
  <si>
    <t>Zahlungsplan</t>
  </si>
  <si>
    <t>Nr.</t>
  </si>
  <si>
    <t>Zahlungs-datum</t>
  </si>
  <si>
    <t>Restschuld am Monatsanfang</t>
  </si>
  <si>
    <t>Sonder-tilgung</t>
  </si>
  <si>
    <t>Zahlung Gesamtbetrag</t>
  </si>
  <si>
    <t>Restschuld am Monatsende</t>
  </si>
  <si>
    <t>monatliche Annuität:</t>
  </si>
  <si>
    <t>Zinssatz p.a. %</t>
  </si>
  <si>
    <t>Anzahl Raten:</t>
  </si>
  <si>
    <t xml:space="preserve">Zinsen gesamt: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</si>
</sst>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;;&quot;Ende&quot;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&quot;R$ &quot;#,##0_);\(&quot;R$ &quot;#,##0\)"/>
    <numFmt numFmtId="186" formatCode="&quot;R$ &quot;#,##0_);[Red]\(&quot;R$ &quot;#,##0\)"/>
    <numFmt numFmtId="187" formatCode="&quot;R$ &quot;#,##0.00_);\(&quot;R$ &quot;#,##0.00\)"/>
    <numFmt numFmtId="188" formatCode="&quot;R$ &quot;#,##0.00_);[Red]\(&quot;R$ &quot;#,##0.00\)"/>
    <numFmt numFmtId="189" formatCode="_(&quot;R$ &quot;* #,##0_);_(&quot;R$ &quot;* \(#,##0\);_(&quot;R$ &quot;* &quot;-&quot;_);_(@_)"/>
    <numFmt numFmtId="190" formatCode="_(&quot;R$ &quot;* #,##0.00_);_(&quot;R$ &quot;* \(#,##0.00\);_(&quot;R$ &quot;* &quot;-&quot;??_);_(@_)"/>
    <numFmt numFmtId="191" formatCode="&quot;$&quot;#,##0.00"/>
    <numFmt numFmtId="192" formatCode="mmmm\ d\,\ yyyy"/>
    <numFmt numFmtId="193" formatCode="d\-mmm\-yyyy"/>
    <numFmt numFmtId="194" formatCode="mmm\-yyyy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[$DM-407]"/>
    <numFmt numFmtId="200" formatCode="[$€-2]\ #,##0.00"/>
    <numFmt numFmtId="201" formatCode="[$-407]dddd\,\ d\.\ mmmm\ yyyy"/>
  </numFmts>
  <fonts count="33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10"/>
      <color indexed="62"/>
      <name val="Verdana"/>
      <family val="2"/>
    </font>
    <font>
      <b/>
      <sz val="18"/>
      <color indexed="62"/>
      <name val="Verdana"/>
      <family val="2"/>
    </font>
    <font>
      <b/>
      <sz val="8"/>
      <color indexed="62"/>
      <name val="Verdana"/>
      <family val="2"/>
    </font>
    <font>
      <b/>
      <sz val="12"/>
      <color indexed="62"/>
      <name val="Verdana"/>
      <family val="2"/>
    </font>
    <font>
      <sz val="7"/>
      <name val="Verdana"/>
      <family val="2"/>
    </font>
    <font>
      <b/>
      <sz val="10"/>
      <name val="Arial"/>
      <family val="2"/>
    </font>
    <font>
      <sz val="10"/>
      <name val="Century Gothic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/>
    </border>
    <border>
      <left style="thin">
        <color indexed="55"/>
      </left>
      <right style="thin">
        <color indexed="55"/>
      </right>
      <top style="dashed"/>
      <bottom style="dashed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24" borderId="0" xfId="0" applyFont="1" applyFill="1" applyBorder="1" applyAlignment="1">
      <alignment horizontal="left" vertical="center"/>
    </xf>
    <xf numFmtId="0" fontId="0" fillId="24" borderId="0" xfId="0" applyFill="1" applyAlignment="1">
      <alignment/>
    </xf>
    <xf numFmtId="0" fontId="22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left" vertical="center" indent="2"/>
    </xf>
    <xf numFmtId="0" fontId="25" fillId="24" borderId="0" xfId="0" applyFont="1" applyFill="1" applyBorder="1" applyAlignment="1">
      <alignment horizontal="left" vertical="center"/>
    </xf>
    <xf numFmtId="4" fontId="0" fillId="24" borderId="0" xfId="0" applyNumberFormat="1" applyFill="1" applyAlignment="1">
      <alignment/>
    </xf>
    <xf numFmtId="44" fontId="0" fillId="24" borderId="0" xfId="59" applyFill="1" applyAlignment="1">
      <alignment horizontal="center"/>
    </xf>
    <xf numFmtId="0" fontId="0" fillId="24" borderId="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24" borderId="0" xfId="0" applyNumberForma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24" borderId="14" xfId="0" applyFont="1" applyFill="1" applyBorder="1" applyAlignment="1">
      <alignment horizontal="right" indent="1"/>
    </xf>
    <xf numFmtId="0" fontId="0" fillId="24" borderId="15" xfId="0" applyFont="1" applyFill="1" applyBorder="1" applyAlignment="1">
      <alignment horizontal="right" indent="1"/>
    </xf>
    <xf numFmtId="14" fontId="27" fillId="0" borderId="0" xfId="0" applyNumberFormat="1" applyFont="1" applyBorder="1" applyAlignment="1">
      <alignment horizontal="left"/>
    </xf>
    <xf numFmtId="4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6" fillId="20" borderId="0" xfId="0" applyFont="1" applyFill="1" applyBorder="1" applyAlignment="1">
      <alignment horizontal="left"/>
    </xf>
    <xf numFmtId="14" fontId="0" fillId="20" borderId="0" xfId="0" applyNumberFormat="1" applyFont="1" applyFill="1" applyBorder="1" applyAlignment="1">
      <alignment horizontal="left"/>
    </xf>
    <xf numFmtId="14" fontId="0" fillId="20" borderId="0" xfId="0" applyNumberFormat="1" applyFill="1" applyBorder="1" applyAlignment="1">
      <alignment/>
    </xf>
    <xf numFmtId="4" fontId="0" fillId="20" borderId="16" xfId="0" applyNumberForma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ont="1" applyFill="1" applyBorder="1" applyAlignment="1">
      <alignment/>
    </xf>
    <xf numFmtId="4" fontId="0" fillId="2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4" fontId="0" fillId="0" borderId="0" xfId="48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26" fillId="20" borderId="0" xfId="0" applyFont="1" applyFill="1" applyBorder="1" applyAlignment="1">
      <alignment/>
    </xf>
    <xf numFmtId="4" fontId="0" fillId="20" borderId="0" xfId="0" applyNumberFormat="1" applyFill="1" applyBorder="1" applyAlignment="1">
      <alignment/>
    </xf>
    <xf numFmtId="200" fontId="0" fillId="0" borderId="0" xfId="0" applyNumberFormat="1" applyFont="1" applyBorder="1" applyAlignment="1">
      <alignment/>
    </xf>
    <xf numFmtId="200" fontId="30" fillId="0" borderId="0" xfId="0" applyNumberFormat="1" applyFont="1" applyBorder="1" applyAlignment="1">
      <alignment/>
    </xf>
    <xf numFmtId="0" fontId="31" fillId="20" borderId="0" xfId="0" applyFont="1" applyFill="1" applyBorder="1" applyAlignment="1">
      <alignment/>
    </xf>
    <xf numFmtId="14" fontId="0" fillId="2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26" fillId="0" borderId="17" xfId="0" applyFont="1" applyFill="1" applyBorder="1" applyAlignment="1" applyProtection="1">
      <alignment horizontal="center" wrapText="1"/>
      <protection/>
    </xf>
    <xf numFmtId="14" fontId="26" fillId="0" borderId="18" xfId="0" applyNumberFormat="1" applyFont="1" applyFill="1" applyBorder="1" applyAlignment="1" applyProtection="1">
      <alignment horizontal="center" wrapText="1"/>
      <protection/>
    </xf>
    <xf numFmtId="4" fontId="26" fillId="0" borderId="18" xfId="0" applyNumberFormat="1" applyFont="1" applyFill="1" applyBorder="1" applyAlignment="1" applyProtection="1">
      <alignment horizontal="center" wrapText="1"/>
      <protection/>
    </xf>
    <xf numFmtId="0" fontId="26" fillId="0" borderId="18" xfId="0" applyFont="1" applyFill="1" applyBorder="1" applyAlignment="1" applyProtection="1">
      <alignment horizontal="center" wrapText="1"/>
      <protection/>
    </xf>
    <xf numFmtId="4" fontId="26" fillId="0" borderId="19" xfId="0" applyNumberFormat="1" applyFont="1" applyFill="1" applyBorder="1" applyAlignment="1" applyProtection="1">
      <alignment horizontal="center" wrapText="1"/>
      <protection/>
    </xf>
    <xf numFmtId="0" fontId="26" fillId="24" borderId="0" xfId="0" applyFont="1" applyFill="1" applyBorder="1" applyAlignment="1">
      <alignment horizontal="left"/>
    </xf>
    <xf numFmtId="14" fontId="0" fillId="24" borderId="0" xfId="0" applyNumberFormat="1" applyFont="1" applyFill="1" applyBorder="1" applyAlignment="1">
      <alignment horizontal="left"/>
    </xf>
    <xf numFmtId="14" fontId="0" fillId="24" borderId="0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14" fontId="0" fillId="0" borderId="20" xfId="0" applyNumberFormat="1" applyFont="1" applyBorder="1" applyAlignment="1">
      <alignment horizontal="left"/>
    </xf>
    <xf numFmtId="4" fontId="0" fillId="0" borderId="20" xfId="0" applyNumberFormat="1" applyFont="1" applyBorder="1" applyAlignment="1">
      <alignment horizontal="left"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14" fontId="0" fillId="0" borderId="21" xfId="0" applyNumberFormat="1" applyFont="1" applyBorder="1" applyAlignment="1">
      <alignment horizontal="left"/>
    </xf>
    <xf numFmtId="4" fontId="0" fillId="0" borderId="21" xfId="0" applyNumberFormat="1" applyFont="1" applyBorder="1" applyAlignment="1">
      <alignment horizontal="left"/>
    </xf>
    <xf numFmtId="0" fontId="28" fillId="0" borderId="21" xfId="0" applyFont="1" applyBorder="1" applyAlignment="1">
      <alignment vertical="top"/>
    </xf>
    <xf numFmtId="0" fontId="0" fillId="24" borderId="0" xfId="0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0" fontId="26" fillId="0" borderId="17" xfId="0" applyFont="1" applyBorder="1" applyAlignment="1">
      <alignment horizontal="center"/>
    </xf>
    <xf numFmtId="4" fontId="26" fillId="0" borderId="18" xfId="0" applyNumberFormat="1" applyFont="1" applyBorder="1" applyAlignment="1">
      <alignment horizontal="right"/>
    </xf>
    <xf numFmtId="4" fontId="26" fillId="0" borderId="19" xfId="0" applyNumberFormat="1" applyFont="1" applyBorder="1" applyAlignment="1">
      <alignment horizontal="right"/>
    </xf>
    <xf numFmtId="44" fontId="0" fillId="20" borderId="22" xfId="59" applyFill="1" applyBorder="1" applyAlignment="1" applyProtection="1">
      <alignment/>
      <protection locked="0"/>
    </xf>
    <xf numFmtId="10" fontId="0" fillId="20" borderId="23" xfId="59" applyNumberFormat="1" applyFill="1" applyBorder="1" applyAlignment="1" applyProtection="1">
      <alignment/>
      <protection locked="0"/>
    </xf>
    <xf numFmtId="0" fontId="0" fillId="20" borderId="23" xfId="59" applyNumberFormat="1" applyFill="1" applyBorder="1" applyAlignment="1" applyProtection="1">
      <alignment/>
      <protection locked="0"/>
    </xf>
    <xf numFmtId="14" fontId="0" fillId="20" borderId="23" xfId="59" applyNumberFormat="1" applyFill="1" applyBorder="1" applyAlignment="1" applyProtection="1">
      <alignment/>
      <protection locked="0"/>
    </xf>
    <xf numFmtId="44" fontId="0" fillId="20" borderId="23" xfId="59" applyFill="1" applyBorder="1" applyAlignment="1" applyProtection="1">
      <alignment/>
      <protection locked="0"/>
    </xf>
    <xf numFmtId="44" fontId="0" fillId="20" borderId="24" xfId="59" applyFill="1" applyBorder="1" applyAlignment="1" applyProtection="1">
      <alignment/>
      <protection locked="0"/>
    </xf>
    <xf numFmtId="4" fontId="0" fillId="20" borderId="25" xfId="0" applyNumberFormat="1" applyFill="1" applyBorder="1" applyAlignment="1" applyProtection="1">
      <alignment/>
      <protection locked="0"/>
    </xf>
    <xf numFmtId="3" fontId="0" fillId="24" borderId="0" xfId="0" applyNumberFormat="1" applyFill="1" applyAlignment="1">
      <alignment/>
    </xf>
    <xf numFmtId="3" fontId="0" fillId="0" borderId="26" xfId="0" applyNumberForma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border>
        <left style="thin">
          <color rgb="FFEAEAEA"/>
        </left>
        <right style="thin">
          <color rgb="FFFF00FF"/>
        </right>
        <top style="thin"/>
        <bottom style="thin">
          <color rgb="FFFF00FF"/>
        </bottom>
      </border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opyright!A1" /><Relationship Id="rId3" Type="http://schemas.openxmlformats.org/officeDocument/2006/relationships/hyperlink" Target="#Copyrigh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opyright!A1" /><Relationship Id="rId3" Type="http://schemas.openxmlformats.org/officeDocument/2006/relationships/hyperlink" Target="#Copyright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Darlehensrechner_1!A1" /><Relationship Id="rId4" Type="http://schemas.openxmlformats.org/officeDocument/2006/relationships/hyperlink" Target="#Darlehensrechner_1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1</xdr:row>
      <xdr:rowOff>9525</xdr:rowOff>
    </xdr:from>
    <xdr:to>
      <xdr:col>6</xdr:col>
      <xdr:colOff>666750</xdr:colOff>
      <xdr:row>2</xdr:row>
      <xdr:rowOff>38100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72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1</xdr:row>
      <xdr:rowOff>9525</xdr:rowOff>
    </xdr:from>
    <xdr:to>
      <xdr:col>5</xdr:col>
      <xdr:colOff>285750</xdr:colOff>
      <xdr:row>2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72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5</xdr:row>
      <xdr:rowOff>114300</xdr:rowOff>
    </xdr:from>
    <xdr:to>
      <xdr:col>4</xdr:col>
      <xdr:colOff>342900</xdr:colOff>
      <xdr:row>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228725"/>
          <a:ext cx="189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</xdr:row>
      <xdr:rowOff>0</xdr:rowOff>
    </xdr:from>
    <xdr:to>
      <xdr:col>4</xdr:col>
      <xdr:colOff>590550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762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ois.eckl@excel-inside.de" TargetMode="External" /><Relationship Id="rId2" Type="http://schemas.openxmlformats.org/officeDocument/2006/relationships/hyperlink" Target="http://www.excel-inside.de/" TargetMode="External" /><Relationship Id="rId3" Type="http://schemas.openxmlformats.org/officeDocument/2006/relationships/hyperlink" Target="http://www.excel-live.de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2:P555"/>
  <sheetViews>
    <sheetView showGridLines="0" tabSelected="1" workbookViewId="0" topLeftCell="A1">
      <pane ySplit="21" topLeftCell="BM2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7109375" style="0" customWidth="1"/>
    <col min="2" max="2" width="5.8515625" style="0" customWidth="1"/>
    <col min="3" max="3" width="11.57421875" style="48" customWidth="1"/>
    <col min="4" max="4" width="14.57421875" style="1" customWidth="1"/>
    <col min="5" max="5" width="12.57421875" style="0" customWidth="1"/>
    <col min="6" max="6" width="10.57421875" style="0" customWidth="1"/>
    <col min="7" max="7" width="13.7109375" style="0" bestFit="1" customWidth="1"/>
    <col min="8" max="9" width="8.8515625" style="1" customWidth="1"/>
    <col min="10" max="10" width="14.57421875" style="1" customWidth="1"/>
    <col min="11" max="11" width="1.57421875" style="0" customWidth="1"/>
    <col min="12" max="16384" width="0" style="0" hidden="1" customWidth="1"/>
  </cols>
  <sheetData>
    <row r="1" ht="6" customHeight="1"/>
    <row r="2" ht="22.5">
      <c r="B2" s="4" t="s">
        <v>21</v>
      </c>
    </row>
    <row r="3" spans="2:10" ht="20.25" customHeight="1">
      <c r="B3" s="6" t="s">
        <v>26</v>
      </c>
      <c r="C3" s="6"/>
      <c r="D3" s="19"/>
      <c r="E3" s="20"/>
      <c r="F3" s="21"/>
      <c r="G3" s="21"/>
      <c r="H3" s="22"/>
      <c r="I3" s="22"/>
      <c r="J3" s="22"/>
    </row>
    <row r="4" spans="2:10" ht="9.75" customHeight="1">
      <c r="B4" s="20"/>
      <c r="C4" s="18"/>
      <c r="D4" s="19"/>
      <c r="E4" s="20"/>
      <c r="F4" s="21"/>
      <c r="G4" s="21"/>
      <c r="H4" s="22"/>
      <c r="I4" s="22"/>
      <c r="J4" s="22"/>
    </row>
    <row r="5" spans="2:10" ht="12.75">
      <c r="B5" s="23" t="s">
        <v>27</v>
      </c>
      <c r="C5" s="24"/>
      <c r="D5" s="25"/>
      <c r="E5" s="26"/>
      <c r="F5" s="27"/>
      <c r="G5" s="27"/>
      <c r="H5" s="28"/>
      <c r="I5" s="29"/>
      <c r="J5" s="29"/>
    </row>
    <row r="6" spans="2:10" s="3" customFormat="1" ht="5.25" customHeight="1">
      <c r="B6" s="54"/>
      <c r="C6" s="55"/>
      <c r="D6" s="56"/>
      <c r="E6" s="57"/>
      <c r="F6" s="10"/>
      <c r="G6" s="10"/>
      <c r="H6" s="65"/>
      <c r="I6" s="66"/>
      <c r="J6" s="66"/>
    </row>
    <row r="7" spans="2:10" ht="13.5" customHeight="1">
      <c r="B7" s="60" t="s">
        <v>0</v>
      </c>
      <c r="C7" s="58"/>
      <c r="D7" s="59"/>
      <c r="E7" s="70">
        <v>100000</v>
      </c>
      <c r="F7" s="33"/>
      <c r="G7" s="33"/>
      <c r="H7" s="34"/>
      <c r="I7" s="34"/>
      <c r="J7" s="34"/>
    </row>
    <row r="8" spans="2:10" ht="13.5" customHeight="1">
      <c r="B8" s="61" t="s">
        <v>28</v>
      </c>
      <c r="C8" s="62"/>
      <c r="D8" s="63"/>
      <c r="E8" s="71">
        <v>0.05</v>
      </c>
      <c r="F8" s="33"/>
      <c r="G8" s="33"/>
      <c r="H8" s="34"/>
      <c r="I8" s="34"/>
      <c r="J8" s="34"/>
    </row>
    <row r="9" spans="2:10" ht="13.5" customHeight="1">
      <c r="B9" s="61" t="s">
        <v>29</v>
      </c>
      <c r="C9" s="62"/>
      <c r="D9" s="63"/>
      <c r="E9" s="72">
        <v>10</v>
      </c>
      <c r="F9" s="35"/>
      <c r="G9" s="33"/>
      <c r="H9" s="34"/>
      <c r="I9" s="34"/>
      <c r="J9" s="34"/>
    </row>
    <row r="10" spans="2:10" ht="13.5" customHeight="1">
      <c r="B10" s="61" t="s">
        <v>30</v>
      </c>
      <c r="C10" s="62"/>
      <c r="D10" s="63"/>
      <c r="E10" s="73">
        <v>40909</v>
      </c>
      <c r="F10" s="33"/>
      <c r="G10" s="33"/>
      <c r="H10" s="34"/>
      <c r="I10" s="34"/>
      <c r="J10" s="34"/>
    </row>
    <row r="11" spans="2:10" ht="13.5" customHeight="1">
      <c r="B11" s="64" t="s">
        <v>31</v>
      </c>
      <c r="C11" s="62"/>
      <c r="D11" s="63"/>
      <c r="E11" s="74">
        <v>0</v>
      </c>
      <c r="F11" s="33"/>
      <c r="G11" s="33"/>
      <c r="H11" s="34"/>
      <c r="I11" s="36"/>
      <c r="J11" s="34"/>
    </row>
    <row r="12" spans="2:10" ht="9.75" customHeight="1">
      <c r="B12" s="33"/>
      <c r="C12" s="37"/>
      <c r="D12" s="34"/>
      <c r="E12" s="33"/>
      <c r="F12" s="33"/>
      <c r="G12" s="33"/>
      <c r="H12" s="34"/>
      <c r="I12" s="34"/>
      <c r="J12" s="34"/>
    </row>
    <row r="13" spans="2:10" ht="12.75">
      <c r="B13" s="38" t="s">
        <v>32</v>
      </c>
      <c r="C13" s="25"/>
      <c r="D13" s="39"/>
      <c r="E13" s="27"/>
      <c r="F13" s="27"/>
      <c r="G13" s="28"/>
      <c r="H13" s="29"/>
      <c r="I13" s="29"/>
      <c r="J13" s="29"/>
    </row>
    <row r="14" spans="2:10" ht="12.75">
      <c r="B14" s="30" t="s">
        <v>33</v>
      </c>
      <c r="C14" s="31"/>
      <c r="D14" s="32"/>
      <c r="E14" s="40">
        <f>IF(E9&lt;&gt;0,PMT(E8/12,E9*12,-E7),"")</f>
        <v>1060.6551523907494</v>
      </c>
      <c r="F14" s="41">
        <f>1/((((1+(E8/12))^(E9*12))-1)/((((1+(E8/12))^(E9*12)))*E8/12))*E7</f>
        <v>1060.6551523907494</v>
      </c>
      <c r="G14" s="33"/>
      <c r="H14" s="34"/>
      <c r="I14" s="34"/>
      <c r="J14" s="34"/>
    </row>
    <row r="15" spans="2:10" ht="12.75">
      <c r="B15" s="30" t="s">
        <v>34</v>
      </c>
      <c r="C15" s="31"/>
      <c r="D15" s="32"/>
      <c r="E15" s="30">
        <f>IF(E9&lt;&gt;"",E9*12,"")</f>
        <v>120</v>
      </c>
      <c r="F15" s="33"/>
      <c r="G15" s="33"/>
      <c r="H15" s="34"/>
      <c r="I15" s="34"/>
      <c r="J15" s="34"/>
    </row>
    <row r="16" spans="2:10" ht="12.75">
      <c r="B16" s="30" t="s">
        <v>35</v>
      </c>
      <c r="C16" s="31"/>
      <c r="D16" s="32"/>
      <c r="E16" s="30">
        <f>COUNT(B22:B381)</f>
        <v>120</v>
      </c>
      <c r="F16" s="35"/>
      <c r="G16" s="33"/>
      <c r="H16" s="34"/>
      <c r="I16" s="34"/>
      <c r="J16" s="34"/>
    </row>
    <row r="17" spans="2:10" ht="12.75">
      <c r="B17" s="30" t="s">
        <v>36</v>
      </c>
      <c r="C17" s="31"/>
      <c r="D17" s="32"/>
      <c r="E17" s="40">
        <f>SUM(F22:F381)</f>
        <v>0</v>
      </c>
      <c r="F17" s="33"/>
      <c r="G17" s="33"/>
      <c r="H17" s="34"/>
      <c r="I17" s="34"/>
      <c r="J17" s="34"/>
    </row>
    <row r="18" spans="2:10" ht="12.75">
      <c r="B18" s="30" t="s">
        <v>37</v>
      </c>
      <c r="C18" s="31"/>
      <c r="D18" s="32"/>
      <c r="E18" s="40">
        <f>SUM(I22:I381)</f>
        <v>27278.618286890385</v>
      </c>
      <c r="F18" s="33"/>
      <c r="G18" s="33"/>
      <c r="H18" s="34"/>
      <c r="I18" s="34"/>
      <c r="J18" s="34"/>
    </row>
    <row r="19" spans="2:10" ht="9.75" customHeight="1">
      <c r="B19" s="21"/>
      <c r="C19" s="37"/>
      <c r="D19" s="34"/>
      <c r="E19" s="33"/>
      <c r="F19" s="33"/>
      <c r="G19" s="33"/>
      <c r="H19" s="34"/>
      <c r="I19" s="34"/>
      <c r="J19" s="34"/>
    </row>
    <row r="20" spans="2:10" ht="13.5" thickBot="1">
      <c r="B20" s="42" t="s">
        <v>38</v>
      </c>
      <c r="C20" s="43"/>
      <c r="D20" s="29"/>
      <c r="E20" s="28"/>
      <c r="F20" s="28"/>
      <c r="G20" s="28"/>
      <c r="H20" s="29"/>
      <c r="I20" s="29"/>
      <c r="J20" s="29"/>
    </row>
    <row r="21" spans="2:16" s="44" customFormat="1" ht="26.25" thickBot="1">
      <c r="B21" s="49" t="s">
        <v>39</v>
      </c>
      <c r="C21" s="50" t="s">
        <v>40</v>
      </c>
      <c r="D21" s="51" t="s">
        <v>41</v>
      </c>
      <c r="E21" s="52" t="s">
        <v>6</v>
      </c>
      <c r="F21" s="52" t="s">
        <v>42</v>
      </c>
      <c r="G21" s="52" t="s">
        <v>43</v>
      </c>
      <c r="H21" s="51" t="s">
        <v>1</v>
      </c>
      <c r="I21" s="51" t="s">
        <v>4</v>
      </c>
      <c r="J21" s="53" t="s">
        <v>44</v>
      </c>
      <c r="K21"/>
      <c r="L21"/>
      <c r="M21"/>
      <c r="N21"/>
      <c r="O21"/>
      <c r="P21"/>
    </row>
    <row r="22" spans="2:10" ht="12.75">
      <c r="B22" s="45">
        <f>IF(AND(E15&lt;&gt;0,E15&lt;&gt;""),1,"")</f>
        <v>1</v>
      </c>
      <c r="C22" s="46">
        <f>IF(B22&lt;&gt;"",E10,"")</f>
        <v>40909</v>
      </c>
      <c r="D22" s="47">
        <f>IF(B22&lt;&gt;"",E7,"")</f>
        <v>100000</v>
      </c>
      <c r="E22" s="47">
        <f aca="true" t="shared" si="0" ref="E22:E85">IF(B22&lt;&gt;"",$E$14,"")</f>
        <v>1060.6551523907494</v>
      </c>
      <c r="F22" s="47">
        <f aca="true" t="shared" si="1" ref="F22:F85">IF(B22&lt;&gt;"",$E$11,"")</f>
        <v>0</v>
      </c>
      <c r="G22" s="47">
        <f aca="true" t="shared" si="2" ref="G22:G85">IF(B22&lt;&gt;"",E22+F22,"")</f>
        <v>1060.6551523907494</v>
      </c>
      <c r="H22" s="47">
        <f aca="true" t="shared" si="3" ref="H22:H85">IF(B22&lt;&gt;"",E22+F22-I22,"")</f>
        <v>643.9884857240827</v>
      </c>
      <c r="I22" s="47">
        <f aca="true" t="shared" si="4" ref="I22:I85">IF(B22&lt;&gt;"",D22*$E$8/12,"")</f>
        <v>416.6666666666667</v>
      </c>
      <c r="J22" s="34">
        <f aca="true" t="shared" si="5" ref="J22:J85">IF(B22&lt;&gt;"",D22-H22,"")</f>
        <v>99356.01151427592</v>
      </c>
    </row>
    <row r="23" spans="2:10" ht="12.75">
      <c r="B23" s="45">
        <f aca="true" t="shared" si="6" ref="B23:B86">IF(OR(ISERROR(IF(B22+1&lt;=$E$15,B22+1,"")),J22&lt;=0),"",IF(B22+1&lt;=$E$15,B22+1,""))</f>
        <v>2</v>
      </c>
      <c r="C23" s="46">
        <f aca="true" t="shared" si="7" ref="C23:C86">IF(B23&lt;&gt;"",DATE(YEAR(C22),MONTH(C22)+1,DAY(C22)),"")</f>
        <v>40940</v>
      </c>
      <c r="D23" s="47">
        <f aca="true" t="shared" si="8" ref="D23:D86">IF(B23&lt;&gt;"",J22,"")</f>
        <v>99356.01151427592</v>
      </c>
      <c r="E23" s="47">
        <f t="shared" si="0"/>
        <v>1060.6551523907494</v>
      </c>
      <c r="F23" s="47">
        <f t="shared" si="1"/>
        <v>0</v>
      </c>
      <c r="G23" s="47">
        <f t="shared" si="2"/>
        <v>1060.6551523907494</v>
      </c>
      <c r="H23" s="47">
        <f t="shared" si="3"/>
        <v>646.6717710812663</v>
      </c>
      <c r="I23" s="47">
        <f t="shared" si="4"/>
        <v>413.98338130948304</v>
      </c>
      <c r="J23" s="34">
        <f t="shared" si="5"/>
        <v>98709.33974319465</v>
      </c>
    </row>
    <row r="24" spans="2:10" ht="12.75">
      <c r="B24" s="45">
        <f t="shared" si="6"/>
        <v>3</v>
      </c>
      <c r="C24" s="46">
        <f t="shared" si="7"/>
        <v>40969</v>
      </c>
      <c r="D24" s="47">
        <f t="shared" si="8"/>
        <v>98709.33974319465</v>
      </c>
      <c r="E24" s="47">
        <f t="shared" si="0"/>
        <v>1060.6551523907494</v>
      </c>
      <c r="F24" s="47">
        <f t="shared" si="1"/>
        <v>0</v>
      </c>
      <c r="G24" s="47">
        <f t="shared" si="2"/>
        <v>1060.6551523907494</v>
      </c>
      <c r="H24" s="47">
        <f t="shared" si="3"/>
        <v>649.3662367941051</v>
      </c>
      <c r="I24" s="47">
        <f t="shared" si="4"/>
        <v>411.28891559664436</v>
      </c>
      <c r="J24" s="34">
        <f t="shared" si="5"/>
        <v>98059.97350640055</v>
      </c>
    </row>
    <row r="25" spans="2:10" ht="12.75">
      <c r="B25" s="45">
        <f t="shared" si="6"/>
        <v>4</v>
      </c>
      <c r="C25" s="46">
        <f t="shared" si="7"/>
        <v>41000</v>
      </c>
      <c r="D25" s="47">
        <f t="shared" si="8"/>
        <v>98059.97350640055</v>
      </c>
      <c r="E25" s="47">
        <f t="shared" si="0"/>
        <v>1060.6551523907494</v>
      </c>
      <c r="F25" s="47">
        <f t="shared" si="1"/>
        <v>0</v>
      </c>
      <c r="G25" s="47">
        <f t="shared" si="2"/>
        <v>1060.6551523907494</v>
      </c>
      <c r="H25" s="47">
        <f t="shared" si="3"/>
        <v>652.0719294474138</v>
      </c>
      <c r="I25" s="47">
        <f t="shared" si="4"/>
        <v>408.5832229433356</v>
      </c>
      <c r="J25" s="34">
        <f t="shared" si="5"/>
        <v>97407.90157695314</v>
      </c>
    </row>
    <row r="26" spans="2:10" ht="12.75">
      <c r="B26" s="45">
        <f t="shared" si="6"/>
        <v>5</v>
      </c>
      <c r="C26" s="46">
        <f t="shared" si="7"/>
        <v>41030</v>
      </c>
      <c r="D26" s="47">
        <f t="shared" si="8"/>
        <v>97407.90157695314</v>
      </c>
      <c r="E26" s="47">
        <f t="shared" si="0"/>
        <v>1060.6551523907494</v>
      </c>
      <c r="F26" s="47">
        <f t="shared" si="1"/>
        <v>0</v>
      </c>
      <c r="G26" s="47">
        <f t="shared" si="2"/>
        <v>1060.6551523907494</v>
      </c>
      <c r="H26" s="47">
        <f t="shared" si="3"/>
        <v>654.7888958201113</v>
      </c>
      <c r="I26" s="47">
        <f t="shared" si="4"/>
        <v>405.8662565706381</v>
      </c>
      <c r="J26" s="34">
        <f t="shared" si="5"/>
        <v>96753.11268113303</v>
      </c>
    </row>
    <row r="27" spans="2:10" ht="12.75">
      <c r="B27" s="45">
        <f t="shared" si="6"/>
        <v>6</v>
      </c>
      <c r="C27" s="46">
        <f t="shared" si="7"/>
        <v>41061</v>
      </c>
      <c r="D27" s="47">
        <f t="shared" si="8"/>
        <v>96753.11268113303</v>
      </c>
      <c r="E27" s="47">
        <f t="shared" si="0"/>
        <v>1060.6551523907494</v>
      </c>
      <c r="F27" s="47">
        <f t="shared" si="1"/>
        <v>0</v>
      </c>
      <c r="G27" s="47">
        <f t="shared" si="2"/>
        <v>1060.6551523907494</v>
      </c>
      <c r="H27" s="47">
        <f t="shared" si="3"/>
        <v>657.5171828860284</v>
      </c>
      <c r="I27" s="47">
        <f t="shared" si="4"/>
        <v>403.137969504721</v>
      </c>
      <c r="J27" s="34">
        <f t="shared" si="5"/>
        <v>96095.595498247</v>
      </c>
    </row>
    <row r="28" spans="2:10" ht="12.75">
      <c r="B28" s="45">
        <f t="shared" si="6"/>
        <v>7</v>
      </c>
      <c r="C28" s="46">
        <f t="shared" si="7"/>
        <v>41091</v>
      </c>
      <c r="D28" s="47">
        <f t="shared" si="8"/>
        <v>96095.595498247</v>
      </c>
      <c r="E28" s="47">
        <f t="shared" si="0"/>
        <v>1060.6551523907494</v>
      </c>
      <c r="F28" s="47">
        <f t="shared" si="1"/>
        <v>0</v>
      </c>
      <c r="G28" s="47">
        <f t="shared" si="2"/>
        <v>1060.6551523907494</v>
      </c>
      <c r="H28" s="47">
        <f t="shared" si="3"/>
        <v>660.2568378147203</v>
      </c>
      <c r="I28" s="47">
        <f t="shared" si="4"/>
        <v>400.3983145760292</v>
      </c>
      <c r="J28" s="34">
        <f t="shared" si="5"/>
        <v>95435.33866043227</v>
      </c>
    </row>
    <row r="29" spans="2:10" ht="12.75">
      <c r="B29" s="45">
        <f t="shared" si="6"/>
        <v>8</v>
      </c>
      <c r="C29" s="46">
        <f t="shared" si="7"/>
        <v>41122</v>
      </c>
      <c r="D29" s="47">
        <f t="shared" si="8"/>
        <v>95435.33866043227</v>
      </c>
      <c r="E29" s="47">
        <f t="shared" si="0"/>
        <v>1060.6551523907494</v>
      </c>
      <c r="F29" s="47">
        <f t="shared" si="1"/>
        <v>0</v>
      </c>
      <c r="G29" s="47">
        <f t="shared" si="2"/>
        <v>1060.6551523907494</v>
      </c>
      <c r="H29" s="47">
        <f t="shared" si="3"/>
        <v>663.0079079722816</v>
      </c>
      <c r="I29" s="47">
        <f t="shared" si="4"/>
        <v>397.64724441846784</v>
      </c>
      <c r="J29" s="34">
        <f t="shared" si="5"/>
        <v>94772.33075246</v>
      </c>
    </row>
    <row r="30" spans="2:10" ht="12.75">
      <c r="B30" s="45">
        <f t="shared" si="6"/>
        <v>9</v>
      </c>
      <c r="C30" s="46">
        <f t="shared" si="7"/>
        <v>41153</v>
      </c>
      <c r="D30" s="47">
        <f t="shared" si="8"/>
        <v>94772.33075246</v>
      </c>
      <c r="E30" s="47">
        <f t="shared" si="0"/>
        <v>1060.6551523907494</v>
      </c>
      <c r="F30" s="47">
        <f t="shared" si="1"/>
        <v>0</v>
      </c>
      <c r="G30" s="47">
        <f t="shared" si="2"/>
        <v>1060.6551523907494</v>
      </c>
      <c r="H30" s="47">
        <f t="shared" si="3"/>
        <v>665.770440922166</v>
      </c>
      <c r="I30" s="47">
        <f t="shared" si="4"/>
        <v>394.88471146858336</v>
      </c>
      <c r="J30" s="34">
        <f t="shared" si="5"/>
        <v>94106.56031153783</v>
      </c>
    </row>
    <row r="31" spans="2:10" ht="12.75">
      <c r="B31" s="45">
        <f t="shared" si="6"/>
        <v>10</v>
      </c>
      <c r="C31" s="46">
        <f t="shared" si="7"/>
        <v>41183</v>
      </c>
      <c r="D31" s="47">
        <f t="shared" si="8"/>
        <v>94106.56031153783</v>
      </c>
      <c r="E31" s="47">
        <f t="shared" si="0"/>
        <v>1060.6551523907494</v>
      </c>
      <c r="F31" s="47">
        <f t="shared" si="1"/>
        <v>0</v>
      </c>
      <c r="G31" s="47">
        <f t="shared" si="2"/>
        <v>1060.6551523907494</v>
      </c>
      <c r="H31" s="47">
        <f t="shared" si="3"/>
        <v>668.5444844260085</v>
      </c>
      <c r="I31" s="47">
        <f t="shared" si="4"/>
        <v>392.11066796474097</v>
      </c>
      <c r="J31" s="34">
        <f t="shared" si="5"/>
        <v>93438.01582711183</v>
      </c>
    </row>
    <row r="32" spans="2:10" ht="12.75">
      <c r="B32" s="45">
        <f t="shared" si="6"/>
        <v>11</v>
      </c>
      <c r="C32" s="46">
        <f t="shared" si="7"/>
        <v>41214</v>
      </c>
      <c r="D32" s="47">
        <f t="shared" si="8"/>
        <v>93438.01582711183</v>
      </c>
      <c r="E32" s="47">
        <f t="shared" si="0"/>
        <v>1060.6551523907494</v>
      </c>
      <c r="F32" s="47">
        <f t="shared" si="1"/>
        <v>0</v>
      </c>
      <c r="G32" s="47">
        <f t="shared" si="2"/>
        <v>1060.6551523907494</v>
      </c>
      <c r="H32" s="47">
        <f t="shared" si="3"/>
        <v>671.3300864444502</v>
      </c>
      <c r="I32" s="47">
        <f t="shared" si="4"/>
        <v>389.3250659462993</v>
      </c>
      <c r="J32" s="34">
        <f t="shared" si="5"/>
        <v>92766.68574066738</v>
      </c>
    </row>
    <row r="33" spans="2:10" ht="12.75">
      <c r="B33" s="45">
        <f t="shared" si="6"/>
        <v>12</v>
      </c>
      <c r="C33" s="46">
        <f t="shared" si="7"/>
        <v>41244</v>
      </c>
      <c r="D33" s="47">
        <f t="shared" si="8"/>
        <v>92766.68574066738</v>
      </c>
      <c r="E33" s="47">
        <f t="shared" si="0"/>
        <v>1060.6551523907494</v>
      </c>
      <c r="F33" s="47">
        <f t="shared" si="1"/>
        <v>0</v>
      </c>
      <c r="G33" s="47">
        <f t="shared" si="2"/>
        <v>1060.6551523907494</v>
      </c>
      <c r="H33" s="47">
        <f t="shared" si="3"/>
        <v>674.1272951379688</v>
      </c>
      <c r="I33" s="47">
        <f t="shared" si="4"/>
        <v>386.52785725278073</v>
      </c>
      <c r="J33" s="34">
        <f t="shared" si="5"/>
        <v>92092.55844552942</v>
      </c>
    </row>
    <row r="34" spans="2:10" ht="12.75">
      <c r="B34" s="45">
        <f t="shared" si="6"/>
        <v>13</v>
      </c>
      <c r="C34" s="46">
        <f t="shared" si="7"/>
        <v>41275</v>
      </c>
      <c r="D34" s="47">
        <f t="shared" si="8"/>
        <v>92092.55844552942</v>
      </c>
      <c r="E34" s="47">
        <f t="shared" si="0"/>
        <v>1060.6551523907494</v>
      </c>
      <c r="F34" s="47">
        <f t="shared" si="1"/>
        <v>0</v>
      </c>
      <c r="G34" s="47">
        <f t="shared" si="2"/>
        <v>1060.6551523907494</v>
      </c>
      <c r="H34" s="47">
        <f t="shared" si="3"/>
        <v>676.9361588677102</v>
      </c>
      <c r="I34" s="47">
        <f t="shared" si="4"/>
        <v>383.7189935230392</v>
      </c>
      <c r="J34" s="34">
        <f t="shared" si="5"/>
        <v>91415.6222866617</v>
      </c>
    </row>
    <row r="35" spans="2:10" ht="12.75">
      <c r="B35" s="45">
        <f t="shared" si="6"/>
        <v>14</v>
      </c>
      <c r="C35" s="46">
        <f t="shared" si="7"/>
        <v>41306</v>
      </c>
      <c r="D35" s="47">
        <f t="shared" si="8"/>
        <v>91415.6222866617</v>
      </c>
      <c r="E35" s="47">
        <f t="shared" si="0"/>
        <v>1060.6551523907494</v>
      </c>
      <c r="F35" s="47">
        <f t="shared" si="1"/>
        <v>0</v>
      </c>
      <c r="G35" s="47">
        <f t="shared" si="2"/>
        <v>1060.6551523907494</v>
      </c>
      <c r="H35" s="47">
        <f t="shared" si="3"/>
        <v>679.7567261963256</v>
      </c>
      <c r="I35" s="47">
        <f t="shared" si="4"/>
        <v>380.8984261944238</v>
      </c>
      <c r="J35" s="34">
        <f t="shared" si="5"/>
        <v>90735.86556046538</v>
      </c>
    </row>
    <row r="36" spans="2:10" ht="12.75">
      <c r="B36" s="45">
        <f t="shared" si="6"/>
        <v>15</v>
      </c>
      <c r="C36" s="46">
        <f t="shared" si="7"/>
        <v>41334</v>
      </c>
      <c r="D36" s="47">
        <f t="shared" si="8"/>
        <v>90735.86556046538</v>
      </c>
      <c r="E36" s="47">
        <f t="shared" si="0"/>
        <v>1060.6551523907494</v>
      </c>
      <c r="F36" s="47">
        <f t="shared" si="1"/>
        <v>0</v>
      </c>
      <c r="G36" s="47">
        <f t="shared" si="2"/>
        <v>1060.6551523907494</v>
      </c>
      <c r="H36" s="47">
        <f t="shared" si="3"/>
        <v>682.5890458888105</v>
      </c>
      <c r="I36" s="47">
        <f t="shared" si="4"/>
        <v>378.06610650193903</v>
      </c>
      <c r="J36" s="34">
        <f t="shared" si="5"/>
        <v>90053.27651457656</v>
      </c>
    </row>
    <row r="37" spans="2:10" ht="12.75">
      <c r="B37" s="45">
        <f t="shared" si="6"/>
        <v>16</v>
      </c>
      <c r="C37" s="46">
        <f t="shared" si="7"/>
        <v>41365</v>
      </c>
      <c r="D37" s="47">
        <f t="shared" si="8"/>
        <v>90053.27651457656</v>
      </c>
      <c r="E37" s="47">
        <f t="shared" si="0"/>
        <v>1060.6551523907494</v>
      </c>
      <c r="F37" s="47">
        <f t="shared" si="1"/>
        <v>0</v>
      </c>
      <c r="G37" s="47">
        <f t="shared" si="2"/>
        <v>1060.6551523907494</v>
      </c>
      <c r="H37" s="47">
        <f t="shared" si="3"/>
        <v>685.4331669133471</v>
      </c>
      <c r="I37" s="47">
        <f t="shared" si="4"/>
        <v>375.2219854774023</v>
      </c>
      <c r="J37" s="34">
        <f t="shared" si="5"/>
        <v>89367.8433476632</v>
      </c>
    </row>
    <row r="38" spans="2:10" ht="12.75">
      <c r="B38" s="45">
        <f t="shared" si="6"/>
        <v>17</v>
      </c>
      <c r="C38" s="46">
        <f t="shared" si="7"/>
        <v>41395</v>
      </c>
      <c r="D38" s="47">
        <f t="shared" si="8"/>
        <v>89367.8433476632</v>
      </c>
      <c r="E38" s="47">
        <f t="shared" si="0"/>
        <v>1060.6551523907494</v>
      </c>
      <c r="F38" s="47">
        <f t="shared" si="1"/>
        <v>0</v>
      </c>
      <c r="G38" s="47">
        <f t="shared" si="2"/>
        <v>1060.6551523907494</v>
      </c>
      <c r="H38" s="47">
        <f t="shared" si="3"/>
        <v>688.2891384421528</v>
      </c>
      <c r="I38" s="47">
        <f t="shared" si="4"/>
        <v>372.3660139485967</v>
      </c>
      <c r="J38" s="34">
        <f t="shared" si="5"/>
        <v>88679.55420922105</v>
      </c>
    </row>
    <row r="39" spans="2:10" ht="12.75">
      <c r="B39" s="45">
        <f t="shared" si="6"/>
        <v>18</v>
      </c>
      <c r="C39" s="46">
        <f t="shared" si="7"/>
        <v>41426</v>
      </c>
      <c r="D39" s="47">
        <f t="shared" si="8"/>
        <v>88679.55420922105</v>
      </c>
      <c r="E39" s="47">
        <f t="shared" si="0"/>
        <v>1060.6551523907494</v>
      </c>
      <c r="F39" s="47">
        <f t="shared" si="1"/>
        <v>0</v>
      </c>
      <c r="G39" s="47">
        <f t="shared" si="2"/>
        <v>1060.6551523907494</v>
      </c>
      <c r="H39" s="47">
        <f t="shared" si="3"/>
        <v>691.1570098523284</v>
      </c>
      <c r="I39" s="47">
        <f t="shared" si="4"/>
        <v>369.49814253842106</v>
      </c>
      <c r="J39" s="34">
        <f t="shared" si="5"/>
        <v>87988.39719936873</v>
      </c>
    </row>
    <row r="40" spans="2:10" ht="12.75">
      <c r="B40" s="45">
        <f t="shared" si="6"/>
        <v>19</v>
      </c>
      <c r="C40" s="46">
        <f t="shared" si="7"/>
        <v>41456</v>
      </c>
      <c r="D40" s="47">
        <f t="shared" si="8"/>
        <v>87988.39719936873</v>
      </c>
      <c r="E40" s="47">
        <f t="shared" si="0"/>
        <v>1060.6551523907494</v>
      </c>
      <c r="F40" s="47">
        <f t="shared" si="1"/>
        <v>0</v>
      </c>
      <c r="G40" s="47">
        <f t="shared" si="2"/>
        <v>1060.6551523907494</v>
      </c>
      <c r="H40" s="47">
        <f t="shared" si="3"/>
        <v>694.0368307267131</v>
      </c>
      <c r="I40" s="47">
        <f t="shared" si="4"/>
        <v>366.6183216640364</v>
      </c>
      <c r="J40" s="34">
        <f t="shared" si="5"/>
        <v>87294.36036864201</v>
      </c>
    </row>
    <row r="41" spans="2:10" ht="12.75">
      <c r="B41" s="45">
        <f t="shared" si="6"/>
        <v>20</v>
      </c>
      <c r="C41" s="46">
        <f t="shared" si="7"/>
        <v>41487</v>
      </c>
      <c r="D41" s="47">
        <f t="shared" si="8"/>
        <v>87294.36036864201</v>
      </c>
      <c r="E41" s="47">
        <f t="shared" si="0"/>
        <v>1060.6551523907494</v>
      </c>
      <c r="F41" s="47">
        <f t="shared" si="1"/>
        <v>0</v>
      </c>
      <c r="G41" s="47">
        <f t="shared" si="2"/>
        <v>1060.6551523907494</v>
      </c>
      <c r="H41" s="47">
        <f t="shared" si="3"/>
        <v>696.9286508547411</v>
      </c>
      <c r="I41" s="47">
        <f t="shared" si="4"/>
        <v>363.72650153600836</v>
      </c>
      <c r="J41" s="34">
        <f t="shared" si="5"/>
        <v>86597.43171778727</v>
      </c>
    </row>
    <row r="42" spans="2:10" ht="12.75">
      <c r="B42" s="45">
        <f t="shared" si="6"/>
        <v>21</v>
      </c>
      <c r="C42" s="46">
        <f t="shared" si="7"/>
        <v>41518</v>
      </c>
      <c r="D42" s="47">
        <f t="shared" si="8"/>
        <v>86597.43171778727</v>
      </c>
      <c r="E42" s="47">
        <f t="shared" si="0"/>
        <v>1060.6551523907494</v>
      </c>
      <c r="F42" s="47">
        <f t="shared" si="1"/>
        <v>0</v>
      </c>
      <c r="G42" s="47">
        <f t="shared" si="2"/>
        <v>1060.6551523907494</v>
      </c>
      <c r="H42" s="47">
        <f t="shared" si="3"/>
        <v>699.8325202333024</v>
      </c>
      <c r="I42" s="47">
        <f t="shared" si="4"/>
        <v>360.822632157447</v>
      </c>
      <c r="J42" s="34">
        <f t="shared" si="5"/>
        <v>85897.59919755397</v>
      </c>
    </row>
    <row r="43" spans="2:10" ht="12.75">
      <c r="B43" s="45">
        <f t="shared" si="6"/>
        <v>22</v>
      </c>
      <c r="C43" s="46">
        <f t="shared" si="7"/>
        <v>41548</v>
      </c>
      <c r="D43" s="47">
        <f t="shared" si="8"/>
        <v>85897.59919755397</v>
      </c>
      <c r="E43" s="47">
        <f t="shared" si="0"/>
        <v>1060.6551523907494</v>
      </c>
      <c r="F43" s="47">
        <f t="shared" si="1"/>
        <v>0</v>
      </c>
      <c r="G43" s="47">
        <f t="shared" si="2"/>
        <v>1060.6551523907494</v>
      </c>
      <c r="H43" s="47">
        <f t="shared" si="3"/>
        <v>702.7484890676078</v>
      </c>
      <c r="I43" s="47">
        <f t="shared" si="4"/>
        <v>357.9066633231416</v>
      </c>
      <c r="J43" s="34">
        <f t="shared" si="5"/>
        <v>85194.85070848635</v>
      </c>
    </row>
    <row r="44" spans="2:10" ht="12.75">
      <c r="B44" s="45">
        <f t="shared" si="6"/>
        <v>23</v>
      </c>
      <c r="C44" s="46">
        <f t="shared" si="7"/>
        <v>41579</v>
      </c>
      <c r="D44" s="47">
        <f t="shared" si="8"/>
        <v>85194.85070848635</v>
      </c>
      <c r="E44" s="47">
        <f t="shared" si="0"/>
        <v>1060.6551523907494</v>
      </c>
      <c r="F44" s="47">
        <f t="shared" si="1"/>
        <v>0</v>
      </c>
      <c r="G44" s="47">
        <f t="shared" si="2"/>
        <v>1060.6551523907494</v>
      </c>
      <c r="H44" s="47">
        <f t="shared" si="3"/>
        <v>705.6766077720563</v>
      </c>
      <c r="I44" s="47">
        <f t="shared" si="4"/>
        <v>354.97854461869315</v>
      </c>
      <c r="J44" s="34">
        <f t="shared" si="5"/>
        <v>84489.1741007143</v>
      </c>
    </row>
    <row r="45" spans="2:10" ht="12.75">
      <c r="B45" s="45">
        <f t="shared" si="6"/>
        <v>24</v>
      </c>
      <c r="C45" s="46">
        <f t="shared" si="7"/>
        <v>41609</v>
      </c>
      <c r="D45" s="47">
        <f t="shared" si="8"/>
        <v>84489.1741007143</v>
      </c>
      <c r="E45" s="47">
        <f t="shared" si="0"/>
        <v>1060.6551523907494</v>
      </c>
      <c r="F45" s="47">
        <f t="shared" si="1"/>
        <v>0</v>
      </c>
      <c r="G45" s="47">
        <f t="shared" si="2"/>
        <v>1060.6551523907494</v>
      </c>
      <c r="H45" s="47">
        <f t="shared" si="3"/>
        <v>708.6169269711065</v>
      </c>
      <c r="I45" s="47">
        <f t="shared" si="4"/>
        <v>352.0382254196429</v>
      </c>
      <c r="J45" s="34">
        <f t="shared" si="5"/>
        <v>83780.55717374319</v>
      </c>
    </row>
    <row r="46" spans="2:10" ht="12.75">
      <c r="B46" s="45">
        <f t="shared" si="6"/>
        <v>25</v>
      </c>
      <c r="C46" s="46">
        <f t="shared" si="7"/>
        <v>41640</v>
      </c>
      <c r="D46" s="47">
        <f t="shared" si="8"/>
        <v>83780.55717374319</v>
      </c>
      <c r="E46" s="47">
        <f t="shared" si="0"/>
        <v>1060.6551523907494</v>
      </c>
      <c r="F46" s="47">
        <f t="shared" si="1"/>
        <v>0</v>
      </c>
      <c r="G46" s="47">
        <f t="shared" si="2"/>
        <v>1060.6551523907494</v>
      </c>
      <c r="H46" s="47">
        <f t="shared" si="3"/>
        <v>711.5694975001527</v>
      </c>
      <c r="I46" s="47">
        <f t="shared" si="4"/>
        <v>349.0856548905967</v>
      </c>
      <c r="J46" s="34">
        <f t="shared" si="5"/>
        <v>83068.98767624304</v>
      </c>
    </row>
    <row r="47" spans="2:10" ht="12.75">
      <c r="B47" s="45">
        <f t="shared" si="6"/>
        <v>26</v>
      </c>
      <c r="C47" s="46">
        <f t="shared" si="7"/>
        <v>41671</v>
      </c>
      <c r="D47" s="47">
        <f t="shared" si="8"/>
        <v>83068.98767624304</v>
      </c>
      <c r="E47" s="47">
        <f t="shared" si="0"/>
        <v>1060.6551523907494</v>
      </c>
      <c r="F47" s="47">
        <f t="shared" si="1"/>
        <v>0</v>
      </c>
      <c r="G47" s="47">
        <f t="shared" si="2"/>
        <v>1060.6551523907494</v>
      </c>
      <c r="H47" s="47">
        <f t="shared" si="3"/>
        <v>714.5343704064035</v>
      </c>
      <c r="I47" s="47">
        <f t="shared" si="4"/>
        <v>346.12078198434597</v>
      </c>
      <c r="J47" s="34">
        <f t="shared" si="5"/>
        <v>82354.45330583664</v>
      </c>
    </row>
    <row r="48" spans="2:10" ht="12.75">
      <c r="B48" s="45">
        <f t="shared" si="6"/>
        <v>27</v>
      </c>
      <c r="C48" s="46">
        <f t="shared" si="7"/>
        <v>41699</v>
      </c>
      <c r="D48" s="47">
        <f t="shared" si="8"/>
        <v>82354.45330583664</v>
      </c>
      <c r="E48" s="47">
        <f t="shared" si="0"/>
        <v>1060.6551523907494</v>
      </c>
      <c r="F48" s="47">
        <f t="shared" si="1"/>
        <v>0</v>
      </c>
      <c r="G48" s="47">
        <f t="shared" si="2"/>
        <v>1060.6551523907494</v>
      </c>
      <c r="H48" s="47">
        <f t="shared" si="3"/>
        <v>717.5115969497635</v>
      </c>
      <c r="I48" s="47">
        <f t="shared" si="4"/>
        <v>343.14355544098595</v>
      </c>
      <c r="J48" s="34">
        <f t="shared" si="5"/>
        <v>81636.94170888688</v>
      </c>
    </row>
    <row r="49" spans="2:10" ht="12.75">
      <c r="B49" s="45">
        <f t="shared" si="6"/>
        <v>28</v>
      </c>
      <c r="C49" s="46">
        <f t="shared" si="7"/>
        <v>41730</v>
      </c>
      <c r="D49" s="47">
        <f t="shared" si="8"/>
        <v>81636.94170888688</v>
      </c>
      <c r="E49" s="47">
        <f t="shared" si="0"/>
        <v>1060.6551523907494</v>
      </c>
      <c r="F49" s="47">
        <f t="shared" si="1"/>
        <v>0</v>
      </c>
      <c r="G49" s="47">
        <f t="shared" si="2"/>
        <v>1060.6551523907494</v>
      </c>
      <c r="H49" s="47">
        <f t="shared" si="3"/>
        <v>720.5012286037208</v>
      </c>
      <c r="I49" s="47">
        <f t="shared" si="4"/>
        <v>340.15392378702865</v>
      </c>
      <c r="J49" s="34">
        <f t="shared" si="5"/>
        <v>80916.44048028316</v>
      </c>
    </row>
    <row r="50" spans="2:10" ht="12.75">
      <c r="B50" s="45">
        <f t="shared" si="6"/>
        <v>29</v>
      </c>
      <c r="C50" s="46">
        <f t="shared" si="7"/>
        <v>41760</v>
      </c>
      <c r="D50" s="47">
        <f t="shared" si="8"/>
        <v>80916.44048028316</v>
      </c>
      <c r="E50" s="47">
        <f t="shared" si="0"/>
        <v>1060.6551523907494</v>
      </c>
      <c r="F50" s="47">
        <f t="shared" si="1"/>
        <v>0</v>
      </c>
      <c r="G50" s="47">
        <f t="shared" si="2"/>
        <v>1060.6551523907494</v>
      </c>
      <c r="H50" s="47">
        <f t="shared" si="3"/>
        <v>723.5033170562363</v>
      </c>
      <c r="I50" s="47">
        <f t="shared" si="4"/>
        <v>337.1518353345132</v>
      </c>
      <c r="J50" s="34">
        <f t="shared" si="5"/>
        <v>80192.93716322692</v>
      </c>
    </row>
    <row r="51" spans="2:10" ht="12.75">
      <c r="B51" s="45">
        <f t="shared" si="6"/>
        <v>30</v>
      </c>
      <c r="C51" s="46">
        <f t="shared" si="7"/>
        <v>41791</v>
      </c>
      <c r="D51" s="47">
        <f t="shared" si="8"/>
        <v>80192.93716322692</v>
      </c>
      <c r="E51" s="47">
        <f t="shared" si="0"/>
        <v>1060.6551523907494</v>
      </c>
      <c r="F51" s="47">
        <f t="shared" si="1"/>
        <v>0</v>
      </c>
      <c r="G51" s="47">
        <f t="shared" si="2"/>
        <v>1060.6551523907494</v>
      </c>
      <c r="H51" s="47">
        <f t="shared" si="3"/>
        <v>726.5179142106372</v>
      </c>
      <c r="I51" s="47">
        <f t="shared" si="4"/>
        <v>334.1372381801122</v>
      </c>
      <c r="J51" s="34">
        <f t="shared" si="5"/>
        <v>79466.41924901628</v>
      </c>
    </row>
    <row r="52" spans="2:10" ht="12.75">
      <c r="B52" s="45">
        <f t="shared" si="6"/>
        <v>31</v>
      </c>
      <c r="C52" s="46">
        <f t="shared" si="7"/>
        <v>41821</v>
      </c>
      <c r="D52" s="47">
        <f t="shared" si="8"/>
        <v>79466.41924901628</v>
      </c>
      <c r="E52" s="47">
        <f t="shared" si="0"/>
        <v>1060.6551523907494</v>
      </c>
      <c r="F52" s="47">
        <f t="shared" si="1"/>
        <v>0</v>
      </c>
      <c r="G52" s="47">
        <f t="shared" si="2"/>
        <v>1060.6551523907494</v>
      </c>
      <c r="H52" s="47">
        <f t="shared" si="3"/>
        <v>729.545072186515</v>
      </c>
      <c r="I52" s="47">
        <f t="shared" si="4"/>
        <v>331.1100802042345</v>
      </c>
      <c r="J52" s="34">
        <f t="shared" si="5"/>
        <v>78736.87417682976</v>
      </c>
    </row>
    <row r="53" spans="2:10" ht="12.75">
      <c r="B53" s="45">
        <f t="shared" si="6"/>
        <v>32</v>
      </c>
      <c r="C53" s="46">
        <f t="shared" si="7"/>
        <v>41852</v>
      </c>
      <c r="D53" s="47">
        <f t="shared" si="8"/>
        <v>78736.87417682976</v>
      </c>
      <c r="E53" s="47">
        <f t="shared" si="0"/>
        <v>1060.6551523907494</v>
      </c>
      <c r="F53" s="47">
        <f t="shared" si="1"/>
        <v>0</v>
      </c>
      <c r="G53" s="47">
        <f t="shared" si="2"/>
        <v>1060.6551523907494</v>
      </c>
      <c r="H53" s="47">
        <f t="shared" si="3"/>
        <v>732.5848433206254</v>
      </c>
      <c r="I53" s="47">
        <f t="shared" si="4"/>
        <v>328.07030907012404</v>
      </c>
      <c r="J53" s="34">
        <f t="shared" si="5"/>
        <v>78004.28933350914</v>
      </c>
    </row>
    <row r="54" spans="2:10" ht="12.75">
      <c r="B54" s="45">
        <f t="shared" si="6"/>
        <v>33</v>
      </c>
      <c r="C54" s="46">
        <f t="shared" si="7"/>
        <v>41883</v>
      </c>
      <c r="D54" s="47">
        <f t="shared" si="8"/>
        <v>78004.28933350914</v>
      </c>
      <c r="E54" s="47">
        <f t="shared" si="0"/>
        <v>1060.6551523907494</v>
      </c>
      <c r="F54" s="47">
        <f t="shared" si="1"/>
        <v>0</v>
      </c>
      <c r="G54" s="47">
        <f t="shared" si="2"/>
        <v>1060.6551523907494</v>
      </c>
      <c r="H54" s="47">
        <f t="shared" si="3"/>
        <v>735.6372801677946</v>
      </c>
      <c r="I54" s="47">
        <f t="shared" si="4"/>
        <v>325.01787222295474</v>
      </c>
      <c r="J54" s="34">
        <f t="shared" si="5"/>
        <v>77268.65205334134</v>
      </c>
    </row>
    <row r="55" spans="2:10" ht="12.75">
      <c r="B55" s="45">
        <f t="shared" si="6"/>
        <v>34</v>
      </c>
      <c r="C55" s="46">
        <f t="shared" si="7"/>
        <v>41913</v>
      </c>
      <c r="D55" s="47">
        <f t="shared" si="8"/>
        <v>77268.65205334134</v>
      </c>
      <c r="E55" s="47">
        <f t="shared" si="0"/>
        <v>1060.6551523907494</v>
      </c>
      <c r="F55" s="47">
        <f t="shared" si="1"/>
        <v>0</v>
      </c>
      <c r="G55" s="47">
        <f t="shared" si="2"/>
        <v>1060.6551523907494</v>
      </c>
      <c r="H55" s="47">
        <f t="shared" si="3"/>
        <v>738.7024355018272</v>
      </c>
      <c r="I55" s="47">
        <f t="shared" si="4"/>
        <v>321.9527168889223</v>
      </c>
      <c r="J55" s="34">
        <f t="shared" si="5"/>
        <v>76529.94961783952</v>
      </c>
    </row>
    <row r="56" spans="2:10" ht="12.75">
      <c r="B56" s="45">
        <f t="shared" si="6"/>
        <v>35</v>
      </c>
      <c r="C56" s="46">
        <f t="shared" si="7"/>
        <v>41944</v>
      </c>
      <c r="D56" s="47">
        <f t="shared" si="8"/>
        <v>76529.94961783952</v>
      </c>
      <c r="E56" s="47">
        <f t="shared" si="0"/>
        <v>1060.6551523907494</v>
      </c>
      <c r="F56" s="47">
        <f t="shared" si="1"/>
        <v>0</v>
      </c>
      <c r="G56" s="47">
        <f t="shared" si="2"/>
        <v>1060.6551523907494</v>
      </c>
      <c r="H56" s="47">
        <f t="shared" si="3"/>
        <v>741.7803623164182</v>
      </c>
      <c r="I56" s="47">
        <f t="shared" si="4"/>
        <v>318.8747900743313</v>
      </c>
      <c r="J56" s="34">
        <f t="shared" si="5"/>
        <v>75788.1692555231</v>
      </c>
    </row>
    <row r="57" spans="2:10" ht="12.75">
      <c r="B57" s="45">
        <f t="shared" si="6"/>
        <v>36</v>
      </c>
      <c r="C57" s="46">
        <f t="shared" si="7"/>
        <v>41974</v>
      </c>
      <c r="D57" s="47">
        <f t="shared" si="8"/>
        <v>75788.1692555231</v>
      </c>
      <c r="E57" s="47">
        <f t="shared" si="0"/>
        <v>1060.6551523907494</v>
      </c>
      <c r="F57" s="47">
        <f t="shared" si="1"/>
        <v>0</v>
      </c>
      <c r="G57" s="47">
        <f t="shared" si="2"/>
        <v>1060.6551523907494</v>
      </c>
      <c r="H57" s="47">
        <f t="shared" si="3"/>
        <v>744.8711138260699</v>
      </c>
      <c r="I57" s="47">
        <f t="shared" si="4"/>
        <v>315.7840385646796</v>
      </c>
      <c r="J57" s="34">
        <f t="shared" si="5"/>
        <v>75043.29814169703</v>
      </c>
    </row>
    <row r="58" spans="2:10" ht="12.75">
      <c r="B58" s="45">
        <f t="shared" si="6"/>
        <v>37</v>
      </c>
      <c r="C58" s="46">
        <f t="shared" si="7"/>
        <v>42005</v>
      </c>
      <c r="D58" s="47">
        <f t="shared" si="8"/>
        <v>75043.29814169703</v>
      </c>
      <c r="E58" s="47">
        <f t="shared" si="0"/>
        <v>1060.6551523907494</v>
      </c>
      <c r="F58" s="47">
        <f t="shared" si="1"/>
        <v>0</v>
      </c>
      <c r="G58" s="47">
        <f t="shared" si="2"/>
        <v>1060.6551523907494</v>
      </c>
      <c r="H58" s="47">
        <f t="shared" si="3"/>
        <v>747.9747434670119</v>
      </c>
      <c r="I58" s="47">
        <f t="shared" si="4"/>
        <v>312.6804089237376</v>
      </c>
      <c r="J58" s="34">
        <f t="shared" si="5"/>
        <v>74295.32339823002</v>
      </c>
    </row>
    <row r="59" spans="2:10" ht="12.75">
      <c r="B59" s="45">
        <f t="shared" si="6"/>
        <v>38</v>
      </c>
      <c r="C59" s="46">
        <f t="shared" si="7"/>
        <v>42036</v>
      </c>
      <c r="D59" s="47">
        <f t="shared" si="8"/>
        <v>74295.32339823002</v>
      </c>
      <c r="E59" s="47">
        <f t="shared" si="0"/>
        <v>1060.6551523907494</v>
      </c>
      <c r="F59" s="47">
        <f t="shared" si="1"/>
        <v>0</v>
      </c>
      <c r="G59" s="47">
        <f t="shared" si="2"/>
        <v>1060.6551523907494</v>
      </c>
      <c r="H59" s="47">
        <f t="shared" si="3"/>
        <v>751.0913048981243</v>
      </c>
      <c r="I59" s="47">
        <f t="shared" si="4"/>
        <v>309.5638474926251</v>
      </c>
      <c r="J59" s="34">
        <f t="shared" si="5"/>
        <v>73544.23209333188</v>
      </c>
    </row>
    <row r="60" spans="2:10" ht="12.75">
      <c r="B60" s="45">
        <f t="shared" si="6"/>
        <v>39</v>
      </c>
      <c r="C60" s="46">
        <f t="shared" si="7"/>
        <v>42064</v>
      </c>
      <c r="D60" s="47">
        <f t="shared" si="8"/>
        <v>73544.23209333188</v>
      </c>
      <c r="E60" s="47">
        <f t="shared" si="0"/>
        <v>1060.6551523907494</v>
      </c>
      <c r="F60" s="47">
        <f t="shared" si="1"/>
        <v>0</v>
      </c>
      <c r="G60" s="47">
        <f t="shared" si="2"/>
        <v>1060.6551523907494</v>
      </c>
      <c r="H60" s="47">
        <f t="shared" si="3"/>
        <v>754.2208520018667</v>
      </c>
      <c r="I60" s="47">
        <f t="shared" si="4"/>
        <v>306.43430038888283</v>
      </c>
      <c r="J60" s="34">
        <f t="shared" si="5"/>
        <v>72790.01124133002</v>
      </c>
    </row>
    <row r="61" spans="2:10" ht="12.75">
      <c r="B61" s="45">
        <f t="shared" si="6"/>
        <v>40</v>
      </c>
      <c r="C61" s="46">
        <f t="shared" si="7"/>
        <v>42095</v>
      </c>
      <c r="D61" s="47">
        <f t="shared" si="8"/>
        <v>72790.01124133002</v>
      </c>
      <c r="E61" s="47">
        <f t="shared" si="0"/>
        <v>1060.6551523907494</v>
      </c>
      <c r="F61" s="47">
        <f t="shared" si="1"/>
        <v>0</v>
      </c>
      <c r="G61" s="47">
        <f t="shared" si="2"/>
        <v>1060.6551523907494</v>
      </c>
      <c r="H61" s="47">
        <f t="shared" si="3"/>
        <v>757.3634388852076</v>
      </c>
      <c r="I61" s="47">
        <f t="shared" si="4"/>
        <v>303.2917135055418</v>
      </c>
      <c r="J61" s="34">
        <f t="shared" si="5"/>
        <v>72032.64780244482</v>
      </c>
    </row>
    <row r="62" spans="2:10" ht="12.75">
      <c r="B62" s="45">
        <f t="shared" si="6"/>
        <v>41</v>
      </c>
      <c r="C62" s="46">
        <f t="shared" si="7"/>
        <v>42125</v>
      </c>
      <c r="D62" s="47">
        <f t="shared" si="8"/>
        <v>72032.64780244482</v>
      </c>
      <c r="E62" s="47">
        <f t="shared" si="0"/>
        <v>1060.6551523907494</v>
      </c>
      <c r="F62" s="47">
        <f t="shared" si="1"/>
        <v>0</v>
      </c>
      <c r="G62" s="47">
        <f t="shared" si="2"/>
        <v>1060.6551523907494</v>
      </c>
      <c r="H62" s="47">
        <f t="shared" si="3"/>
        <v>760.5191198805627</v>
      </c>
      <c r="I62" s="47">
        <f t="shared" si="4"/>
        <v>300.13603251018674</v>
      </c>
      <c r="J62" s="34">
        <f t="shared" si="5"/>
        <v>71272.12868256425</v>
      </c>
    </row>
    <row r="63" spans="2:10" ht="12.75">
      <c r="B63" s="45">
        <f t="shared" si="6"/>
        <v>42</v>
      </c>
      <c r="C63" s="46">
        <f t="shared" si="7"/>
        <v>42156</v>
      </c>
      <c r="D63" s="47">
        <f t="shared" si="8"/>
        <v>71272.12868256425</v>
      </c>
      <c r="E63" s="47">
        <f t="shared" si="0"/>
        <v>1060.6551523907494</v>
      </c>
      <c r="F63" s="47">
        <f t="shared" si="1"/>
        <v>0</v>
      </c>
      <c r="G63" s="47">
        <f t="shared" si="2"/>
        <v>1060.6551523907494</v>
      </c>
      <c r="H63" s="47">
        <f t="shared" si="3"/>
        <v>763.6879495467317</v>
      </c>
      <c r="I63" s="47">
        <f t="shared" si="4"/>
        <v>296.9672028440177</v>
      </c>
      <c r="J63" s="34">
        <f t="shared" si="5"/>
        <v>70508.44073301752</v>
      </c>
    </row>
    <row r="64" spans="2:10" ht="12.75">
      <c r="B64" s="45">
        <f t="shared" si="6"/>
        <v>43</v>
      </c>
      <c r="C64" s="46">
        <f t="shared" si="7"/>
        <v>42186</v>
      </c>
      <c r="D64" s="47">
        <f t="shared" si="8"/>
        <v>70508.44073301752</v>
      </c>
      <c r="E64" s="47">
        <f t="shared" si="0"/>
        <v>1060.6551523907494</v>
      </c>
      <c r="F64" s="47">
        <f t="shared" si="1"/>
        <v>0</v>
      </c>
      <c r="G64" s="47">
        <f t="shared" si="2"/>
        <v>1060.6551523907494</v>
      </c>
      <c r="H64" s="47">
        <f t="shared" si="3"/>
        <v>766.869982669843</v>
      </c>
      <c r="I64" s="47">
        <f t="shared" si="4"/>
        <v>293.78516972090637</v>
      </c>
      <c r="J64" s="34">
        <f t="shared" si="5"/>
        <v>69741.57075034767</v>
      </c>
    </row>
    <row r="65" spans="2:10" ht="12.75">
      <c r="B65" s="45">
        <f t="shared" si="6"/>
        <v>44</v>
      </c>
      <c r="C65" s="46">
        <f t="shared" si="7"/>
        <v>42217</v>
      </c>
      <c r="D65" s="47">
        <f t="shared" si="8"/>
        <v>69741.57075034767</v>
      </c>
      <c r="E65" s="47">
        <f t="shared" si="0"/>
        <v>1060.6551523907494</v>
      </c>
      <c r="F65" s="47">
        <f t="shared" si="1"/>
        <v>0</v>
      </c>
      <c r="G65" s="47">
        <f t="shared" si="2"/>
        <v>1060.6551523907494</v>
      </c>
      <c r="H65" s="47">
        <f t="shared" si="3"/>
        <v>770.0652742643008</v>
      </c>
      <c r="I65" s="47">
        <f t="shared" si="4"/>
        <v>290.58987812644864</v>
      </c>
      <c r="J65" s="34">
        <f t="shared" si="5"/>
        <v>68971.50547608337</v>
      </c>
    </row>
    <row r="66" spans="2:10" ht="12.75">
      <c r="B66" s="45">
        <f t="shared" si="6"/>
        <v>45</v>
      </c>
      <c r="C66" s="46">
        <f t="shared" si="7"/>
        <v>42248</v>
      </c>
      <c r="D66" s="47">
        <f t="shared" si="8"/>
        <v>68971.50547608337</v>
      </c>
      <c r="E66" s="47">
        <f t="shared" si="0"/>
        <v>1060.6551523907494</v>
      </c>
      <c r="F66" s="47">
        <f t="shared" si="1"/>
        <v>0</v>
      </c>
      <c r="G66" s="47">
        <f t="shared" si="2"/>
        <v>1060.6551523907494</v>
      </c>
      <c r="H66" s="47">
        <f t="shared" si="3"/>
        <v>773.2738795737354</v>
      </c>
      <c r="I66" s="47">
        <f t="shared" si="4"/>
        <v>287.38127281701406</v>
      </c>
      <c r="J66" s="34">
        <f t="shared" si="5"/>
        <v>68198.23159650963</v>
      </c>
    </row>
    <row r="67" spans="2:10" ht="12.75">
      <c r="B67" s="45">
        <f t="shared" si="6"/>
        <v>46</v>
      </c>
      <c r="C67" s="46">
        <f t="shared" si="7"/>
        <v>42278</v>
      </c>
      <c r="D67" s="47">
        <f t="shared" si="8"/>
        <v>68198.23159650963</v>
      </c>
      <c r="E67" s="47">
        <f t="shared" si="0"/>
        <v>1060.6551523907494</v>
      </c>
      <c r="F67" s="47">
        <f t="shared" si="1"/>
        <v>0</v>
      </c>
      <c r="G67" s="47">
        <f t="shared" si="2"/>
        <v>1060.6551523907494</v>
      </c>
      <c r="H67" s="47">
        <f t="shared" si="3"/>
        <v>776.4958540719592</v>
      </c>
      <c r="I67" s="47">
        <f t="shared" si="4"/>
        <v>284.15929831879015</v>
      </c>
      <c r="J67" s="34">
        <f t="shared" si="5"/>
        <v>67421.73574243768</v>
      </c>
    </row>
    <row r="68" spans="2:10" ht="12.75">
      <c r="B68" s="45">
        <f t="shared" si="6"/>
        <v>47</v>
      </c>
      <c r="C68" s="46">
        <f t="shared" si="7"/>
        <v>42309</v>
      </c>
      <c r="D68" s="47">
        <f t="shared" si="8"/>
        <v>67421.73574243768</v>
      </c>
      <c r="E68" s="47">
        <f t="shared" si="0"/>
        <v>1060.6551523907494</v>
      </c>
      <c r="F68" s="47">
        <f t="shared" si="1"/>
        <v>0</v>
      </c>
      <c r="G68" s="47">
        <f t="shared" si="2"/>
        <v>1060.6551523907494</v>
      </c>
      <c r="H68" s="47">
        <f t="shared" si="3"/>
        <v>779.7312534639257</v>
      </c>
      <c r="I68" s="47">
        <f t="shared" si="4"/>
        <v>280.9238989268237</v>
      </c>
      <c r="J68" s="34">
        <f t="shared" si="5"/>
        <v>66642.00448897376</v>
      </c>
    </row>
    <row r="69" spans="2:10" ht="12.75">
      <c r="B69" s="45">
        <f t="shared" si="6"/>
        <v>48</v>
      </c>
      <c r="C69" s="46">
        <f t="shared" si="7"/>
        <v>42339</v>
      </c>
      <c r="D69" s="47">
        <f t="shared" si="8"/>
        <v>66642.00448897376</v>
      </c>
      <c r="E69" s="47">
        <f t="shared" si="0"/>
        <v>1060.6551523907494</v>
      </c>
      <c r="F69" s="47">
        <f t="shared" si="1"/>
        <v>0</v>
      </c>
      <c r="G69" s="47">
        <f t="shared" si="2"/>
        <v>1060.6551523907494</v>
      </c>
      <c r="H69" s="47">
        <f t="shared" si="3"/>
        <v>782.9801336866922</v>
      </c>
      <c r="I69" s="47">
        <f t="shared" si="4"/>
        <v>277.6750187040573</v>
      </c>
      <c r="J69" s="34">
        <f t="shared" si="5"/>
        <v>65859.02435528707</v>
      </c>
    </row>
    <row r="70" spans="2:10" ht="12.75">
      <c r="B70" s="45">
        <f t="shared" si="6"/>
        <v>49</v>
      </c>
      <c r="C70" s="46">
        <f t="shared" si="7"/>
        <v>42370</v>
      </c>
      <c r="D70" s="47">
        <f t="shared" si="8"/>
        <v>65859.02435528707</v>
      </c>
      <c r="E70" s="47">
        <f t="shared" si="0"/>
        <v>1060.6551523907494</v>
      </c>
      <c r="F70" s="47">
        <f t="shared" si="1"/>
        <v>0</v>
      </c>
      <c r="G70" s="47">
        <f t="shared" si="2"/>
        <v>1060.6551523907494</v>
      </c>
      <c r="H70" s="47">
        <f t="shared" si="3"/>
        <v>786.2425509103866</v>
      </c>
      <c r="I70" s="47">
        <f t="shared" si="4"/>
        <v>274.4126014803628</v>
      </c>
      <c r="J70" s="34">
        <f t="shared" si="5"/>
        <v>65072.78180437668</v>
      </c>
    </row>
    <row r="71" spans="2:10" ht="12.75">
      <c r="B71" s="45">
        <f t="shared" si="6"/>
        <v>50</v>
      </c>
      <c r="C71" s="46">
        <f t="shared" si="7"/>
        <v>42401</v>
      </c>
      <c r="D71" s="47">
        <f t="shared" si="8"/>
        <v>65072.78180437668</v>
      </c>
      <c r="E71" s="47">
        <f t="shared" si="0"/>
        <v>1060.6551523907494</v>
      </c>
      <c r="F71" s="47">
        <f t="shared" si="1"/>
        <v>0</v>
      </c>
      <c r="G71" s="47">
        <f t="shared" si="2"/>
        <v>1060.6551523907494</v>
      </c>
      <c r="H71" s="47">
        <f t="shared" si="3"/>
        <v>789.5185615391799</v>
      </c>
      <c r="I71" s="47">
        <f t="shared" si="4"/>
        <v>271.1365908515695</v>
      </c>
      <c r="J71" s="34">
        <f t="shared" si="5"/>
        <v>64283.2632428375</v>
      </c>
    </row>
    <row r="72" spans="2:10" ht="12.75">
      <c r="B72" s="45">
        <f t="shared" si="6"/>
        <v>51</v>
      </c>
      <c r="C72" s="46">
        <f t="shared" si="7"/>
        <v>42430</v>
      </c>
      <c r="D72" s="47">
        <f t="shared" si="8"/>
        <v>64283.2632428375</v>
      </c>
      <c r="E72" s="47">
        <f t="shared" si="0"/>
        <v>1060.6551523907494</v>
      </c>
      <c r="F72" s="47">
        <f t="shared" si="1"/>
        <v>0</v>
      </c>
      <c r="G72" s="47">
        <f t="shared" si="2"/>
        <v>1060.6551523907494</v>
      </c>
      <c r="H72" s="47">
        <f t="shared" si="3"/>
        <v>792.8082222122598</v>
      </c>
      <c r="I72" s="47">
        <f t="shared" si="4"/>
        <v>267.8469301784896</v>
      </c>
      <c r="J72" s="34">
        <f t="shared" si="5"/>
        <v>63490.45502062524</v>
      </c>
    </row>
    <row r="73" spans="2:10" ht="12.75">
      <c r="B73" s="45">
        <f t="shared" si="6"/>
        <v>52</v>
      </c>
      <c r="C73" s="46">
        <f t="shared" si="7"/>
        <v>42461</v>
      </c>
      <c r="D73" s="47">
        <f t="shared" si="8"/>
        <v>63490.45502062524</v>
      </c>
      <c r="E73" s="47">
        <f t="shared" si="0"/>
        <v>1060.6551523907494</v>
      </c>
      <c r="F73" s="47">
        <f t="shared" si="1"/>
        <v>0</v>
      </c>
      <c r="G73" s="47">
        <f t="shared" si="2"/>
        <v>1060.6551523907494</v>
      </c>
      <c r="H73" s="47">
        <f t="shared" si="3"/>
        <v>796.1115898048109</v>
      </c>
      <c r="I73" s="47">
        <f t="shared" si="4"/>
        <v>264.5435625859385</v>
      </c>
      <c r="J73" s="34">
        <f t="shared" si="5"/>
        <v>62694.34343082043</v>
      </c>
    </row>
    <row r="74" spans="2:10" ht="12.75">
      <c r="B74" s="45">
        <f t="shared" si="6"/>
        <v>53</v>
      </c>
      <c r="C74" s="46">
        <f t="shared" si="7"/>
        <v>42491</v>
      </c>
      <c r="D74" s="47">
        <f t="shared" si="8"/>
        <v>62694.34343082043</v>
      </c>
      <c r="E74" s="47">
        <f t="shared" si="0"/>
        <v>1060.6551523907494</v>
      </c>
      <c r="F74" s="47">
        <f t="shared" si="1"/>
        <v>0</v>
      </c>
      <c r="G74" s="47">
        <f t="shared" si="2"/>
        <v>1060.6551523907494</v>
      </c>
      <c r="H74" s="47">
        <f t="shared" si="3"/>
        <v>799.4287214289976</v>
      </c>
      <c r="I74" s="47">
        <f t="shared" si="4"/>
        <v>261.2264309617518</v>
      </c>
      <c r="J74" s="34">
        <f t="shared" si="5"/>
        <v>61894.914709391436</v>
      </c>
    </row>
    <row r="75" spans="2:10" ht="12.75">
      <c r="B75" s="45">
        <f t="shared" si="6"/>
        <v>54</v>
      </c>
      <c r="C75" s="46">
        <f t="shared" si="7"/>
        <v>42522</v>
      </c>
      <c r="D75" s="47">
        <f t="shared" si="8"/>
        <v>61894.914709391436</v>
      </c>
      <c r="E75" s="47">
        <f t="shared" si="0"/>
        <v>1060.6551523907494</v>
      </c>
      <c r="F75" s="47">
        <f t="shared" si="1"/>
        <v>0</v>
      </c>
      <c r="G75" s="47">
        <f t="shared" si="2"/>
        <v>1060.6551523907494</v>
      </c>
      <c r="H75" s="47">
        <f t="shared" si="3"/>
        <v>802.7596744349518</v>
      </c>
      <c r="I75" s="47">
        <f t="shared" si="4"/>
        <v>257.8954779557977</v>
      </c>
      <c r="J75" s="34">
        <f t="shared" si="5"/>
        <v>61092.155034956486</v>
      </c>
    </row>
    <row r="76" spans="2:10" ht="12.75">
      <c r="B76" s="45">
        <f t="shared" si="6"/>
        <v>55</v>
      </c>
      <c r="C76" s="46">
        <f t="shared" si="7"/>
        <v>42552</v>
      </c>
      <c r="D76" s="47">
        <f t="shared" si="8"/>
        <v>61092.155034956486</v>
      </c>
      <c r="E76" s="47">
        <f t="shared" si="0"/>
        <v>1060.6551523907494</v>
      </c>
      <c r="F76" s="47">
        <f t="shared" si="1"/>
        <v>0</v>
      </c>
      <c r="G76" s="47">
        <f t="shared" si="2"/>
        <v>1060.6551523907494</v>
      </c>
      <c r="H76" s="47">
        <f t="shared" si="3"/>
        <v>806.1045064117641</v>
      </c>
      <c r="I76" s="47">
        <f t="shared" si="4"/>
        <v>254.55064597898536</v>
      </c>
      <c r="J76" s="34">
        <f t="shared" si="5"/>
        <v>60286.05052854472</v>
      </c>
    </row>
    <row r="77" spans="2:10" ht="12.75">
      <c r="B77" s="45">
        <f t="shared" si="6"/>
        <v>56</v>
      </c>
      <c r="C77" s="46">
        <f t="shared" si="7"/>
        <v>42583</v>
      </c>
      <c r="D77" s="47">
        <f t="shared" si="8"/>
        <v>60286.05052854472</v>
      </c>
      <c r="E77" s="47">
        <f t="shared" si="0"/>
        <v>1060.6551523907494</v>
      </c>
      <c r="F77" s="47">
        <f t="shared" si="1"/>
        <v>0</v>
      </c>
      <c r="G77" s="47">
        <f t="shared" si="2"/>
        <v>1060.6551523907494</v>
      </c>
      <c r="H77" s="47">
        <f t="shared" si="3"/>
        <v>809.4632751884798</v>
      </c>
      <c r="I77" s="47">
        <f t="shared" si="4"/>
        <v>251.1918772022697</v>
      </c>
      <c r="J77" s="34">
        <f t="shared" si="5"/>
        <v>59476.58725335624</v>
      </c>
    </row>
    <row r="78" spans="2:10" ht="12.75">
      <c r="B78" s="45">
        <f t="shared" si="6"/>
        <v>57</v>
      </c>
      <c r="C78" s="46">
        <f t="shared" si="7"/>
        <v>42614</v>
      </c>
      <c r="D78" s="47">
        <f t="shared" si="8"/>
        <v>59476.58725335624</v>
      </c>
      <c r="E78" s="47">
        <f t="shared" si="0"/>
        <v>1060.6551523907494</v>
      </c>
      <c r="F78" s="47">
        <f t="shared" si="1"/>
        <v>0</v>
      </c>
      <c r="G78" s="47">
        <f t="shared" si="2"/>
        <v>1060.6551523907494</v>
      </c>
      <c r="H78" s="47">
        <f t="shared" si="3"/>
        <v>812.8360388350984</v>
      </c>
      <c r="I78" s="47">
        <f t="shared" si="4"/>
        <v>247.81911355565103</v>
      </c>
      <c r="J78" s="34">
        <f t="shared" si="5"/>
        <v>58663.751214521144</v>
      </c>
    </row>
    <row r="79" spans="2:10" ht="12.75">
      <c r="B79" s="45">
        <f t="shared" si="6"/>
        <v>58</v>
      </c>
      <c r="C79" s="46">
        <f t="shared" si="7"/>
        <v>42644</v>
      </c>
      <c r="D79" s="47">
        <f t="shared" si="8"/>
        <v>58663.751214521144</v>
      </c>
      <c r="E79" s="47">
        <f t="shared" si="0"/>
        <v>1060.6551523907494</v>
      </c>
      <c r="F79" s="47">
        <f t="shared" si="1"/>
        <v>0</v>
      </c>
      <c r="G79" s="47">
        <f t="shared" si="2"/>
        <v>1060.6551523907494</v>
      </c>
      <c r="H79" s="47">
        <f t="shared" si="3"/>
        <v>816.222855663578</v>
      </c>
      <c r="I79" s="47">
        <f t="shared" si="4"/>
        <v>244.43229672717143</v>
      </c>
      <c r="J79" s="34">
        <f t="shared" si="5"/>
        <v>57847.52835885757</v>
      </c>
    </row>
    <row r="80" spans="2:10" ht="12.75">
      <c r="B80" s="45">
        <f t="shared" si="6"/>
        <v>59</v>
      </c>
      <c r="C80" s="46">
        <f t="shared" si="7"/>
        <v>42675</v>
      </c>
      <c r="D80" s="47">
        <f t="shared" si="8"/>
        <v>57847.52835885757</v>
      </c>
      <c r="E80" s="47">
        <f t="shared" si="0"/>
        <v>1060.6551523907494</v>
      </c>
      <c r="F80" s="47">
        <f t="shared" si="1"/>
        <v>0</v>
      </c>
      <c r="G80" s="47">
        <f t="shared" si="2"/>
        <v>1060.6551523907494</v>
      </c>
      <c r="H80" s="47">
        <f t="shared" si="3"/>
        <v>819.6237842288429</v>
      </c>
      <c r="I80" s="47">
        <f t="shared" si="4"/>
        <v>241.03136816190656</v>
      </c>
      <c r="J80" s="34">
        <f t="shared" si="5"/>
        <v>57027.90457462873</v>
      </c>
    </row>
    <row r="81" spans="2:10" ht="12.75">
      <c r="B81" s="45">
        <f t="shared" si="6"/>
        <v>60</v>
      </c>
      <c r="C81" s="46">
        <f t="shared" si="7"/>
        <v>42705</v>
      </c>
      <c r="D81" s="47">
        <f t="shared" si="8"/>
        <v>57027.90457462873</v>
      </c>
      <c r="E81" s="47">
        <f t="shared" si="0"/>
        <v>1060.6551523907494</v>
      </c>
      <c r="F81" s="47">
        <f t="shared" si="1"/>
        <v>0</v>
      </c>
      <c r="G81" s="47">
        <f t="shared" si="2"/>
        <v>1060.6551523907494</v>
      </c>
      <c r="H81" s="47">
        <f t="shared" si="3"/>
        <v>823.0388833297964</v>
      </c>
      <c r="I81" s="47">
        <f t="shared" si="4"/>
        <v>237.61626906095307</v>
      </c>
      <c r="J81" s="34">
        <f t="shared" si="5"/>
        <v>56204.86569129893</v>
      </c>
    </row>
    <row r="82" spans="2:10" ht="12.75">
      <c r="B82" s="45">
        <f t="shared" si="6"/>
        <v>61</v>
      </c>
      <c r="C82" s="46">
        <f t="shared" si="7"/>
        <v>42736</v>
      </c>
      <c r="D82" s="47">
        <f t="shared" si="8"/>
        <v>56204.86569129893</v>
      </c>
      <c r="E82" s="47">
        <f t="shared" si="0"/>
        <v>1060.6551523907494</v>
      </c>
      <c r="F82" s="47">
        <f t="shared" si="1"/>
        <v>0</v>
      </c>
      <c r="G82" s="47">
        <f t="shared" si="2"/>
        <v>1060.6551523907494</v>
      </c>
      <c r="H82" s="47">
        <f t="shared" si="3"/>
        <v>826.4682120103372</v>
      </c>
      <c r="I82" s="47">
        <f t="shared" si="4"/>
        <v>234.18694038041224</v>
      </c>
      <c r="J82" s="34">
        <f t="shared" si="5"/>
        <v>55378.39747928859</v>
      </c>
    </row>
    <row r="83" spans="2:10" ht="12.75">
      <c r="B83" s="45">
        <f t="shared" si="6"/>
        <v>62</v>
      </c>
      <c r="C83" s="46">
        <f t="shared" si="7"/>
        <v>42767</v>
      </c>
      <c r="D83" s="47">
        <f t="shared" si="8"/>
        <v>55378.39747928859</v>
      </c>
      <c r="E83" s="47">
        <f t="shared" si="0"/>
        <v>1060.6551523907494</v>
      </c>
      <c r="F83" s="47">
        <f t="shared" si="1"/>
        <v>0</v>
      </c>
      <c r="G83" s="47">
        <f t="shared" si="2"/>
        <v>1060.6551523907494</v>
      </c>
      <c r="H83" s="47">
        <f t="shared" si="3"/>
        <v>829.9118295603803</v>
      </c>
      <c r="I83" s="47">
        <f t="shared" si="4"/>
        <v>230.74332283036915</v>
      </c>
      <c r="J83" s="34">
        <f t="shared" si="5"/>
        <v>54548.485649728216</v>
      </c>
    </row>
    <row r="84" spans="2:10" ht="12.75">
      <c r="B84" s="45">
        <f t="shared" si="6"/>
        <v>63</v>
      </c>
      <c r="C84" s="46">
        <f t="shared" si="7"/>
        <v>42795</v>
      </c>
      <c r="D84" s="47">
        <f t="shared" si="8"/>
        <v>54548.485649728216</v>
      </c>
      <c r="E84" s="47">
        <f t="shared" si="0"/>
        <v>1060.6551523907494</v>
      </c>
      <c r="F84" s="47">
        <f t="shared" si="1"/>
        <v>0</v>
      </c>
      <c r="G84" s="47">
        <f t="shared" si="2"/>
        <v>1060.6551523907494</v>
      </c>
      <c r="H84" s="47">
        <f t="shared" si="3"/>
        <v>833.3697955168818</v>
      </c>
      <c r="I84" s="47">
        <f t="shared" si="4"/>
        <v>227.28535687386758</v>
      </c>
      <c r="J84" s="34">
        <f t="shared" si="5"/>
        <v>53715.11585421133</v>
      </c>
    </row>
    <row r="85" spans="2:10" ht="12.75">
      <c r="B85" s="45">
        <f t="shared" si="6"/>
        <v>64</v>
      </c>
      <c r="C85" s="46">
        <f t="shared" si="7"/>
        <v>42826</v>
      </c>
      <c r="D85" s="47">
        <f t="shared" si="8"/>
        <v>53715.11585421133</v>
      </c>
      <c r="E85" s="47">
        <f t="shared" si="0"/>
        <v>1060.6551523907494</v>
      </c>
      <c r="F85" s="47">
        <f t="shared" si="1"/>
        <v>0</v>
      </c>
      <c r="G85" s="47">
        <f t="shared" si="2"/>
        <v>1060.6551523907494</v>
      </c>
      <c r="H85" s="47">
        <f t="shared" si="3"/>
        <v>836.8421696648688</v>
      </c>
      <c r="I85" s="47">
        <f t="shared" si="4"/>
        <v>223.81298272588057</v>
      </c>
      <c r="J85" s="34">
        <f t="shared" si="5"/>
        <v>52878.27368454647</v>
      </c>
    </row>
    <row r="86" spans="2:10" ht="12.75">
      <c r="B86" s="45">
        <f t="shared" si="6"/>
        <v>65</v>
      </c>
      <c r="C86" s="46">
        <f t="shared" si="7"/>
        <v>42856</v>
      </c>
      <c r="D86" s="47">
        <f t="shared" si="8"/>
        <v>52878.27368454647</v>
      </c>
      <c r="E86" s="47">
        <f aca="true" t="shared" si="9" ref="E86:E149">IF(B86&lt;&gt;"",$E$14,"")</f>
        <v>1060.6551523907494</v>
      </c>
      <c r="F86" s="47">
        <f aca="true" t="shared" si="10" ref="F86:F149">IF(B86&lt;&gt;"",$E$11,"")</f>
        <v>0</v>
      </c>
      <c r="G86" s="47">
        <f aca="true" t="shared" si="11" ref="G86:G149">IF(B86&lt;&gt;"",E86+F86,"")</f>
        <v>1060.6551523907494</v>
      </c>
      <c r="H86" s="47">
        <f aca="true" t="shared" si="12" ref="H86:H149">IF(B86&lt;&gt;"",E86+F86-I86,"")</f>
        <v>840.3290120384725</v>
      </c>
      <c r="I86" s="47">
        <f aca="true" t="shared" si="13" ref="I86:I149">IF(B86&lt;&gt;"",D86*$E$8/12,"")</f>
        <v>220.32614035227698</v>
      </c>
      <c r="J86" s="34">
        <f aca="true" t="shared" si="14" ref="J86:J149">IF(B86&lt;&gt;"",D86-H86,"")</f>
        <v>52037.944672508</v>
      </c>
    </row>
    <row r="87" spans="2:10" ht="12.75">
      <c r="B87" s="45">
        <f aca="true" t="shared" si="15" ref="B87:B150">IF(OR(ISERROR(IF(B86+1&lt;=$E$15,B86+1,"")),J86&lt;=0),"",IF(B86+1&lt;=$E$15,B86+1,""))</f>
        <v>66</v>
      </c>
      <c r="C87" s="46">
        <f aca="true" t="shared" si="16" ref="C87:C150">IF(B87&lt;&gt;"",DATE(YEAR(C86),MONTH(C86)+1,DAY(C86)),"")</f>
        <v>42887</v>
      </c>
      <c r="D87" s="47">
        <f aca="true" t="shared" si="17" ref="D87:D150">IF(B87&lt;&gt;"",J86,"")</f>
        <v>52037.944672508</v>
      </c>
      <c r="E87" s="47">
        <f t="shared" si="9"/>
        <v>1060.6551523907494</v>
      </c>
      <c r="F87" s="47">
        <f t="shared" si="10"/>
        <v>0</v>
      </c>
      <c r="G87" s="47">
        <f t="shared" si="11"/>
        <v>1060.6551523907494</v>
      </c>
      <c r="H87" s="47">
        <f t="shared" si="12"/>
        <v>843.8303829219661</v>
      </c>
      <c r="I87" s="47">
        <f t="shared" si="13"/>
        <v>216.82476946878333</v>
      </c>
      <c r="J87" s="34">
        <f t="shared" si="14"/>
        <v>51194.11428958603</v>
      </c>
    </row>
    <row r="88" spans="2:10" ht="12.75">
      <c r="B88" s="45">
        <f t="shared" si="15"/>
        <v>67</v>
      </c>
      <c r="C88" s="46">
        <f t="shared" si="16"/>
        <v>42917</v>
      </c>
      <c r="D88" s="47">
        <f t="shared" si="17"/>
        <v>51194.11428958603</v>
      </c>
      <c r="E88" s="47">
        <f t="shared" si="9"/>
        <v>1060.6551523907494</v>
      </c>
      <c r="F88" s="47">
        <f t="shared" si="10"/>
        <v>0</v>
      </c>
      <c r="G88" s="47">
        <f t="shared" si="11"/>
        <v>1060.6551523907494</v>
      </c>
      <c r="H88" s="47">
        <f t="shared" si="12"/>
        <v>847.3463428508077</v>
      </c>
      <c r="I88" s="47">
        <f t="shared" si="13"/>
        <v>213.3088095399418</v>
      </c>
      <c r="J88" s="34">
        <f t="shared" si="14"/>
        <v>50346.76794673522</v>
      </c>
    </row>
    <row r="89" spans="2:10" ht="12.75">
      <c r="B89" s="45">
        <f t="shared" si="15"/>
        <v>68</v>
      </c>
      <c r="C89" s="46">
        <f t="shared" si="16"/>
        <v>42948</v>
      </c>
      <c r="D89" s="47">
        <f t="shared" si="17"/>
        <v>50346.76794673522</v>
      </c>
      <c r="E89" s="47">
        <f t="shared" si="9"/>
        <v>1060.6551523907494</v>
      </c>
      <c r="F89" s="47">
        <f t="shared" si="10"/>
        <v>0</v>
      </c>
      <c r="G89" s="47">
        <f t="shared" si="11"/>
        <v>1060.6551523907494</v>
      </c>
      <c r="H89" s="47">
        <f t="shared" si="12"/>
        <v>850.876952612686</v>
      </c>
      <c r="I89" s="47">
        <f t="shared" si="13"/>
        <v>209.77819977806345</v>
      </c>
      <c r="J89" s="34">
        <f t="shared" si="14"/>
        <v>49495.890994122536</v>
      </c>
    </row>
    <row r="90" spans="2:10" ht="12.75">
      <c r="B90" s="45">
        <f t="shared" si="15"/>
        <v>69</v>
      </c>
      <c r="C90" s="46">
        <f t="shared" si="16"/>
        <v>42979</v>
      </c>
      <c r="D90" s="47">
        <f t="shared" si="17"/>
        <v>49495.890994122536</v>
      </c>
      <c r="E90" s="47">
        <f t="shared" si="9"/>
        <v>1060.6551523907494</v>
      </c>
      <c r="F90" s="47">
        <f t="shared" si="10"/>
        <v>0</v>
      </c>
      <c r="G90" s="47">
        <f t="shared" si="11"/>
        <v>1060.6551523907494</v>
      </c>
      <c r="H90" s="47">
        <f t="shared" si="12"/>
        <v>854.4222732485722</v>
      </c>
      <c r="I90" s="47">
        <f t="shared" si="13"/>
        <v>206.23287914217724</v>
      </c>
      <c r="J90" s="34">
        <f t="shared" si="14"/>
        <v>48641.46872087396</v>
      </c>
    </row>
    <row r="91" spans="2:10" ht="12.75">
      <c r="B91" s="45">
        <f t="shared" si="15"/>
        <v>70</v>
      </c>
      <c r="C91" s="46">
        <f t="shared" si="16"/>
        <v>43009</v>
      </c>
      <c r="D91" s="47">
        <f t="shared" si="17"/>
        <v>48641.46872087396</v>
      </c>
      <c r="E91" s="47">
        <f t="shared" si="9"/>
        <v>1060.6551523907494</v>
      </c>
      <c r="F91" s="47">
        <f t="shared" si="10"/>
        <v>0</v>
      </c>
      <c r="G91" s="47">
        <f t="shared" si="11"/>
        <v>1060.6551523907494</v>
      </c>
      <c r="H91" s="47">
        <f t="shared" si="12"/>
        <v>857.9823660537746</v>
      </c>
      <c r="I91" s="47">
        <f t="shared" si="13"/>
        <v>202.67278633697484</v>
      </c>
      <c r="J91" s="34">
        <f t="shared" si="14"/>
        <v>47783.48635482019</v>
      </c>
    </row>
    <row r="92" spans="2:10" ht="12.75">
      <c r="B92" s="45">
        <f t="shared" si="15"/>
        <v>71</v>
      </c>
      <c r="C92" s="46">
        <f t="shared" si="16"/>
        <v>43040</v>
      </c>
      <c r="D92" s="47">
        <f t="shared" si="17"/>
        <v>47783.48635482019</v>
      </c>
      <c r="E92" s="47">
        <f t="shared" si="9"/>
        <v>1060.6551523907494</v>
      </c>
      <c r="F92" s="47">
        <f t="shared" si="10"/>
        <v>0</v>
      </c>
      <c r="G92" s="47">
        <f t="shared" si="11"/>
        <v>1060.6551523907494</v>
      </c>
      <c r="H92" s="47">
        <f t="shared" si="12"/>
        <v>861.5572925789986</v>
      </c>
      <c r="I92" s="47">
        <f t="shared" si="13"/>
        <v>199.0978598117508</v>
      </c>
      <c r="J92" s="34">
        <f t="shared" si="14"/>
        <v>46921.92906224119</v>
      </c>
    </row>
    <row r="93" spans="2:10" ht="12.75">
      <c r="B93" s="45">
        <f t="shared" si="15"/>
        <v>72</v>
      </c>
      <c r="C93" s="46">
        <f t="shared" si="16"/>
        <v>43070</v>
      </c>
      <c r="D93" s="47">
        <f t="shared" si="17"/>
        <v>46921.92906224119</v>
      </c>
      <c r="E93" s="47">
        <f t="shared" si="9"/>
        <v>1060.6551523907494</v>
      </c>
      <c r="F93" s="47">
        <f t="shared" si="10"/>
        <v>0</v>
      </c>
      <c r="G93" s="47">
        <f t="shared" si="11"/>
        <v>1060.6551523907494</v>
      </c>
      <c r="H93" s="47">
        <f t="shared" si="12"/>
        <v>865.1471146314111</v>
      </c>
      <c r="I93" s="47">
        <f t="shared" si="13"/>
        <v>195.50803775933832</v>
      </c>
      <c r="J93" s="34">
        <f t="shared" si="14"/>
        <v>46056.78194760978</v>
      </c>
    </row>
    <row r="94" spans="2:10" ht="12.75">
      <c r="B94" s="45">
        <f t="shared" si="15"/>
        <v>73</v>
      </c>
      <c r="C94" s="46">
        <f t="shared" si="16"/>
        <v>43101</v>
      </c>
      <c r="D94" s="47">
        <f t="shared" si="17"/>
        <v>46056.78194760978</v>
      </c>
      <c r="E94" s="47">
        <f t="shared" si="9"/>
        <v>1060.6551523907494</v>
      </c>
      <c r="F94" s="47">
        <f t="shared" si="10"/>
        <v>0</v>
      </c>
      <c r="G94" s="47">
        <f t="shared" si="11"/>
        <v>1060.6551523907494</v>
      </c>
      <c r="H94" s="47">
        <f t="shared" si="12"/>
        <v>868.7518942757087</v>
      </c>
      <c r="I94" s="47">
        <f t="shared" si="13"/>
        <v>191.90325811504076</v>
      </c>
      <c r="J94" s="34">
        <f t="shared" si="14"/>
        <v>45188.03005333407</v>
      </c>
    </row>
    <row r="95" spans="2:10" ht="12.75">
      <c r="B95" s="45">
        <f t="shared" si="15"/>
        <v>74</v>
      </c>
      <c r="C95" s="46">
        <f t="shared" si="16"/>
        <v>43132</v>
      </c>
      <c r="D95" s="47">
        <f t="shared" si="17"/>
        <v>45188.03005333407</v>
      </c>
      <c r="E95" s="47">
        <f t="shared" si="9"/>
        <v>1060.6551523907494</v>
      </c>
      <c r="F95" s="47">
        <f t="shared" si="10"/>
        <v>0</v>
      </c>
      <c r="G95" s="47">
        <f t="shared" si="11"/>
        <v>1060.6551523907494</v>
      </c>
      <c r="H95" s="47">
        <f t="shared" si="12"/>
        <v>872.3716938351909</v>
      </c>
      <c r="I95" s="47">
        <f t="shared" si="13"/>
        <v>188.2834585555586</v>
      </c>
      <c r="J95" s="34">
        <f t="shared" si="14"/>
        <v>44315.65835949888</v>
      </c>
    </row>
    <row r="96" spans="2:10" ht="12.75">
      <c r="B96" s="45">
        <f t="shared" si="15"/>
        <v>75</v>
      </c>
      <c r="C96" s="46">
        <f t="shared" si="16"/>
        <v>43160</v>
      </c>
      <c r="D96" s="47">
        <f t="shared" si="17"/>
        <v>44315.65835949888</v>
      </c>
      <c r="E96" s="47">
        <f t="shared" si="9"/>
        <v>1060.6551523907494</v>
      </c>
      <c r="F96" s="47">
        <f t="shared" si="10"/>
        <v>0</v>
      </c>
      <c r="G96" s="47">
        <f t="shared" si="11"/>
        <v>1060.6551523907494</v>
      </c>
      <c r="H96" s="47">
        <f t="shared" si="12"/>
        <v>876.0065758928374</v>
      </c>
      <c r="I96" s="47">
        <f t="shared" si="13"/>
        <v>184.648576497912</v>
      </c>
      <c r="J96" s="34">
        <f t="shared" si="14"/>
        <v>43439.65178360604</v>
      </c>
    </row>
    <row r="97" spans="2:10" ht="12.75">
      <c r="B97" s="45">
        <f t="shared" si="15"/>
        <v>76</v>
      </c>
      <c r="C97" s="46">
        <f t="shared" si="16"/>
        <v>43191</v>
      </c>
      <c r="D97" s="47">
        <f t="shared" si="17"/>
        <v>43439.65178360604</v>
      </c>
      <c r="E97" s="47">
        <f t="shared" si="9"/>
        <v>1060.6551523907494</v>
      </c>
      <c r="F97" s="47">
        <f t="shared" si="10"/>
        <v>0</v>
      </c>
      <c r="G97" s="47">
        <f t="shared" si="11"/>
        <v>1060.6551523907494</v>
      </c>
      <c r="H97" s="47">
        <f t="shared" si="12"/>
        <v>879.656603292391</v>
      </c>
      <c r="I97" s="47">
        <f t="shared" si="13"/>
        <v>180.9985490983585</v>
      </c>
      <c r="J97" s="34">
        <f t="shared" si="14"/>
        <v>42559.99518031365</v>
      </c>
    </row>
    <row r="98" spans="2:10" ht="12.75">
      <c r="B98" s="45">
        <f t="shared" si="15"/>
        <v>77</v>
      </c>
      <c r="C98" s="46">
        <f t="shared" si="16"/>
        <v>43221</v>
      </c>
      <c r="D98" s="47">
        <f t="shared" si="17"/>
        <v>42559.99518031365</v>
      </c>
      <c r="E98" s="47">
        <f t="shared" si="9"/>
        <v>1060.6551523907494</v>
      </c>
      <c r="F98" s="47">
        <f t="shared" si="10"/>
        <v>0</v>
      </c>
      <c r="G98" s="47">
        <f t="shared" si="11"/>
        <v>1060.6551523907494</v>
      </c>
      <c r="H98" s="47">
        <f t="shared" si="12"/>
        <v>883.3218391394425</v>
      </c>
      <c r="I98" s="47">
        <f t="shared" si="13"/>
        <v>177.3333132513069</v>
      </c>
      <c r="J98" s="34">
        <f t="shared" si="14"/>
        <v>41676.67334117421</v>
      </c>
    </row>
    <row r="99" spans="2:10" ht="12.75">
      <c r="B99" s="45">
        <f t="shared" si="15"/>
        <v>78</v>
      </c>
      <c r="C99" s="46">
        <f t="shared" si="16"/>
        <v>43252</v>
      </c>
      <c r="D99" s="47">
        <f t="shared" si="17"/>
        <v>41676.67334117421</v>
      </c>
      <c r="E99" s="47">
        <f t="shared" si="9"/>
        <v>1060.6551523907494</v>
      </c>
      <c r="F99" s="47">
        <f t="shared" si="10"/>
        <v>0</v>
      </c>
      <c r="G99" s="47">
        <f t="shared" si="11"/>
        <v>1060.6551523907494</v>
      </c>
      <c r="H99" s="47">
        <f t="shared" si="12"/>
        <v>887.0023468025236</v>
      </c>
      <c r="I99" s="47">
        <f t="shared" si="13"/>
        <v>173.65280558822587</v>
      </c>
      <c r="J99" s="34">
        <f t="shared" si="14"/>
        <v>40789.670994371685</v>
      </c>
    </row>
    <row r="100" spans="2:10" ht="12.75">
      <c r="B100" s="45">
        <f t="shared" si="15"/>
        <v>79</v>
      </c>
      <c r="C100" s="46">
        <f t="shared" si="16"/>
        <v>43282</v>
      </c>
      <c r="D100" s="47">
        <f t="shared" si="17"/>
        <v>40789.670994371685</v>
      </c>
      <c r="E100" s="47">
        <f t="shared" si="9"/>
        <v>1060.6551523907494</v>
      </c>
      <c r="F100" s="47">
        <f t="shared" si="10"/>
        <v>0</v>
      </c>
      <c r="G100" s="47">
        <f t="shared" si="11"/>
        <v>1060.6551523907494</v>
      </c>
      <c r="H100" s="47">
        <f t="shared" si="12"/>
        <v>890.6981899142007</v>
      </c>
      <c r="I100" s="47">
        <f t="shared" si="13"/>
        <v>169.95696247654868</v>
      </c>
      <c r="J100" s="34">
        <f t="shared" si="14"/>
        <v>39898.97280445749</v>
      </c>
    </row>
    <row r="101" spans="2:10" ht="12.75">
      <c r="B101" s="45">
        <f t="shared" si="15"/>
        <v>80</v>
      </c>
      <c r="C101" s="46">
        <f t="shared" si="16"/>
        <v>43313</v>
      </c>
      <c r="D101" s="47">
        <f t="shared" si="17"/>
        <v>39898.97280445749</v>
      </c>
      <c r="E101" s="47">
        <f t="shared" si="9"/>
        <v>1060.6551523907494</v>
      </c>
      <c r="F101" s="47">
        <f t="shared" si="10"/>
        <v>0</v>
      </c>
      <c r="G101" s="47">
        <f t="shared" si="11"/>
        <v>1060.6551523907494</v>
      </c>
      <c r="H101" s="47">
        <f t="shared" si="12"/>
        <v>894.4094323721765</v>
      </c>
      <c r="I101" s="47">
        <f t="shared" si="13"/>
        <v>166.24572001857288</v>
      </c>
      <c r="J101" s="34">
        <f t="shared" si="14"/>
        <v>39004.56337208531</v>
      </c>
    </row>
    <row r="102" spans="2:10" ht="12.75">
      <c r="B102" s="45">
        <f t="shared" si="15"/>
        <v>81</v>
      </c>
      <c r="C102" s="46">
        <f t="shared" si="16"/>
        <v>43344</v>
      </c>
      <c r="D102" s="47">
        <f t="shared" si="17"/>
        <v>39004.56337208531</v>
      </c>
      <c r="E102" s="47">
        <f t="shared" si="9"/>
        <v>1060.6551523907494</v>
      </c>
      <c r="F102" s="47">
        <f t="shared" si="10"/>
        <v>0</v>
      </c>
      <c r="G102" s="47">
        <f t="shared" si="11"/>
        <v>1060.6551523907494</v>
      </c>
      <c r="H102" s="47">
        <f t="shared" si="12"/>
        <v>898.1361383403939</v>
      </c>
      <c r="I102" s="47">
        <f t="shared" si="13"/>
        <v>162.51901405035545</v>
      </c>
      <c r="J102" s="34">
        <f t="shared" si="14"/>
        <v>38106.427233744915</v>
      </c>
    </row>
    <row r="103" spans="2:10" ht="12.75">
      <c r="B103" s="45">
        <f t="shared" si="15"/>
        <v>82</v>
      </c>
      <c r="C103" s="46">
        <f t="shared" si="16"/>
        <v>43374</v>
      </c>
      <c r="D103" s="47">
        <f t="shared" si="17"/>
        <v>38106.427233744915</v>
      </c>
      <c r="E103" s="47">
        <f t="shared" si="9"/>
        <v>1060.6551523907494</v>
      </c>
      <c r="F103" s="47">
        <f t="shared" si="10"/>
        <v>0</v>
      </c>
      <c r="G103" s="47">
        <f t="shared" si="11"/>
        <v>1060.6551523907494</v>
      </c>
      <c r="H103" s="47">
        <f t="shared" si="12"/>
        <v>901.8783722501456</v>
      </c>
      <c r="I103" s="47">
        <f t="shared" si="13"/>
        <v>158.77678014060382</v>
      </c>
      <c r="J103" s="34">
        <f t="shared" si="14"/>
        <v>37204.54886149477</v>
      </c>
    </row>
    <row r="104" spans="2:10" ht="12.75">
      <c r="B104" s="45">
        <f t="shared" si="15"/>
        <v>83</v>
      </c>
      <c r="C104" s="46">
        <f t="shared" si="16"/>
        <v>43405</v>
      </c>
      <c r="D104" s="47">
        <f t="shared" si="17"/>
        <v>37204.54886149477</v>
      </c>
      <c r="E104" s="47">
        <f t="shared" si="9"/>
        <v>1060.6551523907494</v>
      </c>
      <c r="F104" s="47">
        <f t="shared" si="10"/>
        <v>0</v>
      </c>
      <c r="G104" s="47">
        <f t="shared" si="11"/>
        <v>1060.6551523907494</v>
      </c>
      <c r="H104" s="47">
        <f t="shared" si="12"/>
        <v>905.6361988011879</v>
      </c>
      <c r="I104" s="47">
        <f t="shared" si="13"/>
        <v>155.01895358956153</v>
      </c>
      <c r="J104" s="34">
        <f t="shared" si="14"/>
        <v>36298.91266269358</v>
      </c>
    </row>
    <row r="105" spans="2:10" ht="12.75">
      <c r="B105" s="45">
        <f t="shared" si="15"/>
        <v>84</v>
      </c>
      <c r="C105" s="46">
        <f t="shared" si="16"/>
        <v>43435</v>
      </c>
      <c r="D105" s="47">
        <f t="shared" si="17"/>
        <v>36298.91266269358</v>
      </c>
      <c r="E105" s="47">
        <f t="shared" si="9"/>
        <v>1060.6551523907494</v>
      </c>
      <c r="F105" s="47">
        <f t="shared" si="10"/>
        <v>0</v>
      </c>
      <c r="G105" s="47">
        <f t="shared" si="11"/>
        <v>1060.6551523907494</v>
      </c>
      <c r="H105" s="47">
        <f t="shared" si="12"/>
        <v>909.4096829628595</v>
      </c>
      <c r="I105" s="47">
        <f t="shared" si="13"/>
        <v>151.24546942788993</v>
      </c>
      <c r="J105" s="34">
        <f t="shared" si="14"/>
        <v>35389.50297973072</v>
      </c>
    </row>
    <row r="106" spans="2:10" ht="12.75">
      <c r="B106" s="45">
        <f t="shared" si="15"/>
        <v>85</v>
      </c>
      <c r="C106" s="46">
        <f t="shared" si="16"/>
        <v>43466</v>
      </c>
      <c r="D106" s="47">
        <f t="shared" si="17"/>
        <v>35389.50297973072</v>
      </c>
      <c r="E106" s="47">
        <f t="shared" si="9"/>
        <v>1060.6551523907494</v>
      </c>
      <c r="F106" s="47">
        <f t="shared" si="10"/>
        <v>0</v>
      </c>
      <c r="G106" s="47">
        <f t="shared" si="11"/>
        <v>1060.6551523907494</v>
      </c>
      <c r="H106" s="47">
        <f t="shared" si="12"/>
        <v>913.1988899752048</v>
      </c>
      <c r="I106" s="47">
        <f t="shared" si="13"/>
        <v>147.45626241554467</v>
      </c>
      <c r="J106" s="34">
        <f t="shared" si="14"/>
        <v>34476.30408975552</v>
      </c>
    </row>
    <row r="107" spans="2:10" ht="12.75">
      <c r="B107" s="45">
        <f t="shared" si="15"/>
        <v>86</v>
      </c>
      <c r="C107" s="46">
        <f t="shared" si="16"/>
        <v>43497</v>
      </c>
      <c r="D107" s="47">
        <f t="shared" si="17"/>
        <v>34476.30408975552</v>
      </c>
      <c r="E107" s="47">
        <f t="shared" si="9"/>
        <v>1060.6551523907494</v>
      </c>
      <c r="F107" s="47">
        <f t="shared" si="10"/>
        <v>0</v>
      </c>
      <c r="G107" s="47">
        <f t="shared" si="11"/>
        <v>1060.6551523907494</v>
      </c>
      <c r="H107" s="47">
        <f t="shared" si="12"/>
        <v>917.0038853501014</v>
      </c>
      <c r="I107" s="47">
        <f t="shared" si="13"/>
        <v>143.651267040648</v>
      </c>
      <c r="J107" s="34">
        <f t="shared" si="14"/>
        <v>33559.300204405416</v>
      </c>
    </row>
    <row r="108" spans="2:10" ht="12.75">
      <c r="B108" s="45">
        <f t="shared" si="15"/>
        <v>87</v>
      </c>
      <c r="C108" s="46">
        <f t="shared" si="16"/>
        <v>43525</v>
      </c>
      <c r="D108" s="47">
        <f t="shared" si="17"/>
        <v>33559.300204405416</v>
      </c>
      <c r="E108" s="47">
        <f t="shared" si="9"/>
        <v>1060.6551523907494</v>
      </c>
      <c r="F108" s="47">
        <f t="shared" si="10"/>
        <v>0</v>
      </c>
      <c r="G108" s="47">
        <f t="shared" si="11"/>
        <v>1060.6551523907494</v>
      </c>
      <c r="H108" s="47">
        <f t="shared" si="12"/>
        <v>920.8247348723935</v>
      </c>
      <c r="I108" s="47">
        <f t="shared" si="13"/>
        <v>139.83041751835592</v>
      </c>
      <c r="J108" s="34">
        <f t="shared" si="14"/>
        <v>32638.475469533023</v>
      </c>
    </row>
    <row r="109" spans="2:10" ht="12.75">
      <c r="B109" s="45">
        <f t="shared" si="15"/>
        <v>88</v>
      </c>
      <c r="C109" s="46">
        <f t="shared" si="16"/>
        <v>43556</v>
      </c>
      <c r="D109" s="47">
        <f t="shared" si="17"/>
        <v>32638.475469533023</v>
      </c>
      <c r="E109" s="47">
        <f t="shared" si="9"/>
        <v>1060.6551523907494</v>
      </c>
      <c r="F109" s="47">
        <f t="shared" si="10"/>
        <v>0</v>
      </c>
      <c r="G109" s="47">
        <f t="shared" si="11"/>
        <v>1060.6551523907494</v>
      </c>
      <c r="H109" s="47">
        <f t="shared" si="12"/>
        <v>924.6615046010285</v>
      </c>
      <c r="I109" s="47">
        <f t="shared" si="13"/>
        <v>135.99364778972094</v>
      </c>
      <c r="J109" s="34">
        <f t="shared" si="14"/>
        <v>31713.813964931993</v>
      </c>
    </row>
    <row r="110" spans="2:10" ht="12.75">
      <c r="B110" s="45">
        <f t="shared" si="15"/>
        <v>89</v>
      </c>
      <c r="C110" s="46">
        <f t="shared" si="16"/>
        <v>43586</v>
      </c>
      <c r="D110" s="47">
        <f t="shared" si="17"/>
        <v>31713.813964931993</v>
      </c>
      <c r="E110" s="47">
        <f t="shared" si="9"/>
        <v>1060.6551523907494</v>
      </c>
      <c r="F110" s="47">
        <f t="shared" si="10"/>
        <v>0</v>
      </c>
      <c r="G110" s="47">
        <f t="shared" si="11"/>
        <v>1060.6551523907494</v>
      </c>
      <c r="H110" s="47">
        <f t="shared" si="12"/>
        <v>928.5142608701995</v>
      </c>
      <c r="I110" s="47">
        <f t="shared" si="13"/>
        <v>132.14089152054999</v>
      </c>
      <c r="J110" s="34">
        <f t="shared" si="14"/>
        <v>30785.299704061792</v>
      </c>
    </row>
    <row r="111" spans="2:10" ht="12.75">
      <c r="B111" s="45">
        <f t="shared" si="15"/>
        <v>90</v>
      </c>
      <c r="C111" s="46">
        <f t="shared" si="16"/>
        <v>43617</v>
      </c>
      <c r="D111" s="47">
        <f t="shared" si="17"/>
        <v>30785.299704061792</v>
      </c>
      <c r="E111" s="47">
        <f t="shared" si="9"/>
        <v>1060.6551523907494</v>
      </c>
      <c r="F111" s="47">
        <f t="shared" si="10"/>
        <v>0</v>
      </c>
      <c r="G111" s="47">
        <f t="shared" si="11"/>
        <v>1060.6551523907494</v>
      </c>
      <c r="H111" s="47">
        <f t="shared" si="12"/>
        <v>932.383070290492</v>
      </c>
      <c r="I111" s="47">
        <f t="shared" si="13"/>
        <v>128.27208210025748</v>
      </c>
      <c r="J111" s="34">
        <f t="shared" si="14"/>
        <v>29852.9166337713</v>
      </c>
    </row>
    <row r="112" spans="2:10" ht="12.75">
      <c r="B112" s="45">
        <f t="shared" si="15"/>
        <v>91</v>
      </c>
      <c r="C112" s="46">
        <f t="shared" si="16"/>
        <v>43647</v>
      </c>
      <c r="D112" s="47">
        <f t="shared" si="17"/>
        <v>29852.9166337713</v>
      </c>
      <c r="E112" s="47">
        <f t="shared" si="9"/>
        <v>1060.6551523907494</v>
      </c>
      <c r="F112" s="47">
        <f t="shared" si="10"/>
        <v>0</v>
      </c>
      <c r="G112" s="47">
        <f t="shared" si="11"/>
        <v>1060.6551523907494</v>
      </c>
      <c r="H112" s="47">
        <f t="shared" si="12"/>
        <v>936.2679997500356</v>
      </c>
      <c r="I112" s="47">
        <f t="shared" si="13"/>
        <v>124.38715264071375</v>
      </c>
      <c r="J112" s="34">
        <f t="shared" si="14"/>
        <v>28916.648634021265</v>
      </c>
    </row>
    <row r="113" spans="2:10" ht="12.75">
      <c r="B113" s="45">
        <f t="shared" si="15"/>
        <v>92</v>
      </c>
      <c r="C113" s="46">
        <f t="shared" si="16"/>
        <v>43678</v>
      </c>
      <c r="D113" s="47">
        <f t="shared" si="17"/>
        <v>28916.648634021265</v>
      </c>
      <c r="E113" s="47">
        <f t="shared" si="9"/>
        <v>1060.6551523907494</v>
      </c>
      <c r="F113" s="47">
        <f t="shared" si="10"/>
        <v>0</v>
      </c>
      <c r="G113" s="47">
        <f t="shared" si="11"/>
        <v>1060.6551523907494</v>
      </c>
      <c r="H113" s="47">
        <f t="shared" si="12"/>
        <v>940.1691164156608</v>
      </c>
      <c r="I113" s="47">
        <f t="shared" si="13"/>
        <v>120.48603597508861</v>
      </c>
      <c r="J113" s="34">
        <f t="shared" si="14"/>
        <v>27976.479517605603</v>
      </c>
    </row>
    <row r="114" spans="2:10" ht="12.75">
      <c r="B114" s="45">
        <f t="shared" si="15"/>
        <v>93</v>
      </c>
      <c r="C114" s="46">
        <f t="shared" si="16"/>
        <v>43709</v>
      </c>
      <c r="D114" s="47">
        <f t="shared" si="17"/>
        <v>27976.479517605603</v>
      </c>
      <c r="E114" s="47">
        <f t="shared" si="9"/>
        <v>1060.6551523907494</v>
      </c>
      <c r="F114" s="47">
        <f t="shared" si="10"/>
        <v>0</v>
      </c>
      <c r="G114" s="47">
        <f t="shared" si="11"/>
        <v>1060.6551523907494</v>
      </c>
      <c r="H114" s="47">
        <f t="shared" si="12"/>
        <v>944.0864877340595</v>
      </c>
      <c r="I114" s="47">
        <f t="shared" si="13"/>
        <v>116.56866465669002</v>
      </c>
      <c r="J114" s="34">
        <f t="shared" si="14"/>
        <v>27032.393029871542</v>
      </c>
    </row>
    <row r="115" spans="2:10" ht="12.75">
      <c r="B115" s="45">
        <f t="shared" si="15"/>
        <v>94</v>
      </c>
      <c r="C115" s="46">
        <f t="shared" si="16"/>
        <v>43739</v>
      </c>
      <c r="D115" s="47">
        <f t="shared" si="17"/>
        <v>27032.393029871542</v>
      </c>
      <c r="E115" s="47">
        <f t="shared" si="9"/>
        <v>1060.6551523907494</v>
      </c>
      <c r="F115" s="47">
        <f t="shared" si="10"/>
        <v>0</v>
      </c>
      <c r="G115" s="47">
        <f t="shared" si="11"/>
        <v>1060.6551523907494</v>
      </c>
      <c r="H115" s="47">
        <f t="shared" si="12"/>
        <v>948.0201814329513</v>
      </c>
      <c r="I115" s="47">
        <f t="shared" si="13"/>
        <v>112.6349709577981</v>
      </c>
      <c r="J115" s="34">
        <f t="shared" si="14"/>
        <v>26084.37284843859</v>
      </c>
    </row>
    <row r="116" spans="2:10" ht="12.75">
      <c r="B116" s="45">
        <f t="shared" si="15"/>
        <v>95</v>
      </c>
      <c r="C116" s="46">
        <f t="shared" si="16"/>
        <v>43770</v>
      </c>
      <c r="D116" s="47">
        <f t="shared" si="17"/>
        <v>26084.37284843859</v>
      </c>
      <c r="E116" s="47">
        <f t="shared" si="9"/>
        <v>1060.6551523907494</v>
      </c>
      <c r="F116" s="47">
        <f t="shared" si="10"/>
        <v>0</v>
      </c>
      <c r="G116" s="47">
        <f t="shared" si="11"/>
        <v>1060.6551523907494</v>
      </c>
      <c r="H116" s="47">
        <f t="shared" si="12"/>
        <v>951.9702655222553</v>
      </c>
      <c r="I116" s="47">
        <f t="shared" si="13"/>
        <v>108.68488686849413</v>
      </c>
      <c r="J116" s="34">
        <f t="shared" si="14"/>
        <v>25132.402582916337</v>
      </c>
    </row>
    <row r="117" spans="2:10" ht="12.75">
      <c r="B117" s="45">
        <f t="shared" si="15"/>
        <v>96</v>
      </c>
      <c r="C117" s="46">
        <f t="shared" si="16"/>
        <v>43800</v>
      </c>
      <c r="D117" s="47">
        <f t="shared" si="17"/>
        <v>25132.402582916337</v>
      </c>
      <c r="E117" s="47">
        <f t="shared" si="9"/>
        <v>1060.6551523907494</v>
      </c>
      <c r="F117" s="47">
        <f t="shared" si="10"/>
        <v>0</v>
      </c>
      <c r="G117" s="47">
        <f t="shared" si="11"/>
        <v>1060.6551523907494</v>
      </c>
      <c r="H117" s="47">
        <f t="shared" si="12"/>
        <v>955.9368082952647</v>
      </c>
      <c r="I117" s="47">
        <f t="shared" si="13"/>
        <v>104.71834409548474</v>
      </c>
      <c r="J117" s="34">
        <f t="shared" si="14"/>
        <v>24176.465774621072</v>
      </c>
    </row>
    <row r="118" spans="2:10" ht="12.75">
      <c r="B118" s="45">
        <f t="shared" si="15"/>
        <v>97</v>
      </c>
      <c r="C118" s="46">
        <f t="shared" si="16"/>
        <v>43831</v>
      </c>
      <c r="D118" s="47">
        <f t="shared" si="17"/>
        <v>24176.465774621072</v>
      </c>
      <c r="E118" s="47">
        <f t="shared" si="9"/>
        <v>1060.6551523907494</v>
      </c>
      <c r="F118" s="47">
        <f t="shared" si="10"/>
        <v>0</v>
      </c>
      <c r="G118" s="47">
        <f t="shared" si="11"/>
        <v>1060.6551523907494</v>
      </c>
      <c r="H118" s="47">
        <f t="shared" si="12"/>
        <v>959.9198783298283</v>
      </c>
      <c r="I118" s="47">
        <f t="shared" si="13"/>
        <v>100.73527406092114</v>
      </c>
      <c r="J118" s="34">
        <f t="shared" si="14"/>
        <v>23216.545896291245</v>
      </c>
    </row>
    <row r="119" spans="2:10" ht="12.75">
      <c r="B119" s="45">
        <f t="shared" si="15"/>
        <v>98</v>
      </c>
      <c r="C119" s="46">
        <f t="shared" si="16"/>
        <v>43862</v>
      </c>
      <c r="D119" s="47">
        <f t="shared" si="17"/>
        <v>23216.545896291245</v>
      </c>
      <c r="E119" s="47">
        <f t="shared" si="9"/>
        <v>1060.6551523907494</v>
      </c>
      <c r="F119" s="47">
        <f t="shared" si="10"/>
        <v>0</v>
      </c>
      <c r="G119" s="47">
        <f t="shared" si="11"/>
        <v>1060.6551523907494</v>
      </c>
      <c r="H119" s="47">
        <f t="shared" si="12"/>
        <v>963.919544489536</v>
      </c>
      <c r="I119" s="47">
        <f t="shared" si="13"/>
        <v>96.73560790121353</v>
      </c>
      <c r="J119" s="34">
        <f t="shared" si="14"/>
        <v>22252.626351801708</v>
      </c>
    </row>
    <row r="120" spans="2:10" ht="12.75">
      <c r="B120" s="45">
        <f t="shared" si="15"/>
        <v>99</v>
      </c>
      <c r="C120" s="46">
        <f t="shared" si="16"/>
        <v>43891</v>
      </c>
      <c r="D120" s="47">
        <f t="shared" si="17"/>
        <v>22252.626351801708</v>
      </c>
      <c r="E120" s="47">
        <f t="shared" si="9"/>
        <v>1060.6551523907494</v>
      </c>
      <c r="F120" s="47">
        <f t="shared" si="10"/>
        <v>0</v>
      </c>
      <c r="G120" s="47">
        <f t="shared" si="11"/>
        <v>1060.6551523907494</v>
      </c>
      <c r="H120" s="47">
        <f t="shared" si="12"/>
        <v>967.9358759249089</v>
      </c>
      <c r="I120" s="47">
        <f t="shared" si="13"/>
        <v>92.71927646584045</v>
      </c>
      <c r="J120" s="34">
        <f t="shared" si="14"/>
        <v>21284.6904758768</v>
      </c>
    </row>
    <row r="121" spans="2:10" ht="12.75">
      <c r="B121" s="45">
        <f t="shared" si="15"/>
        <v>100</v>
      </c>
      <c r="C121" s="46">
        <f t="shared" si="16"/>
        <v>43922</v>
      </c>
      <c r="D121" s="47">
        <f t="shared" si="17"/>
        <v>21284.6904758768</v>
      </c>
      <c r="E121" s="47">
        <f t="shared" si="9"/>
        <v>1060.6551523907494</v>
      </c>
      <c r="F121" s="47">
        <f t="shared" si="10"/>
        <v>0</v>
      </c>
      <c r="G121" s="47">
        <f t="shared" si="11"/>
        <v>1060.6551523907494</v>
      </c>
      <c r="H121" s="47">
        <f t="shared" si="12"/>
        <v>971.968942074596</v>
      </c>
      <c r="I121" s="47">
        <f t="shared" si="13"/>
        <v>88.68621031615334</v>
      </c>
      <c r="J121" s="34">
        <f t="shared" si="14"/>
        <v>20312.721533802203</v>
      </c>
    </row>
    <row r="122" spans="2:10" ht="12.75">
      <c r="B122" s="45">
        <f t="shared" si="15"/>
        <v>101</v>
      </c>
      <c r="C122" s="46">
        <f t="shared" si="16"/>
        <v>43952</v>
      </c>
      <c r="D122" s="47">
        <f t="shared" si="17"/>
        <v>20312.721533802203</v>
      </c>
      <c r="E122" s="47">
        <f t="shared" si="9"/>
        <v>1060.6551523907494</v>
      </c>
      <c r="F122" s="47">
        <f t="shared" si="10"/>
        <v>0</v>
      </c>
      <c r="G122" s="47">
        <f t="shared" si="11"/>
        <v>1060.6551523907494</v>
      </c>
      <c r="H122" s="47">
        <f t="shared" si="12"/>
        <v>976.0188126665736</v>
      </c>
      <c r="I122" s="47">
        <f t="shared" si="13"/>
        <v>84.63633972417585</v>
      </c>
      <c r="J122" s="34">
        <f t="shared" si="14"/>
        <v>19336.70272113563</v>
      </c>
    </row>
    <row r="123" spans="2:10" ht="12.75">
      <c r="B123" s="45">
        <f t="shared" si="15"/>
        <v>102</v>
      </c>
      <c r="C123" s="46">
        <f t="shared" si="16"/>
        <v>43983</v>
      </c>
      <c r="D123" s="47">
        <f t="shared" si="17"/>
        <v>19336.70272113563</v>
      </c>
      <c r="E123" s="47">
        <f t="shared" si="9"/>
        <v>1060.6551523907494</v>
      </c>
      <c r="F123" s="47">
        <f t="shared" si="10"/>
        <v>0</v>
      </c>
      <c r="G123" s="47">
        <f t="shared" si="11"/>
        <v>1060.6551523907494</v>
      </c>
      <c r="H123" s="47">
        <f t="shared" si="12"/>
        <v>980.085557719351</v>
      </c>
      <c r="I123" s="47">
        <f t="shared" si="13"/>
        <v>80.56959467139846</v>
      </c>
      <c r="J123" s="34">
        <f t="shared" si="14"/>
        <v>18356.61716341628</v>
      </c>
    </row>
    <row r="124" spans="2:10" ht="12.75">
      <c r="B124" s="45">
        <f t="shared" si="15"/>
        <v>103</v>
      </c>
      <c r="C124" s="46">
        <f t="shared" si="16"/>
        <v>44013</v>
      </c>
      <c r="D124" s="47">
        <f t="shared" si="17"/>
        <v>18356.61716341628</v>
      </c>
      <c r="E124" s="47">
        <f t="shared" si="9"/>
        <v>1060.6551523907494</v>
      </c>
      <c r="F124" s="47">
        <f t="shared" si="10"/>
        <v>0</v>
      </c>
      <c r="G124" s="47">
        <f t="shared" si="11"/>
        <v>1060.6551523907494</v>
      </c>
      <c r="H124" s="47">
        <f t="shared" si="12"/>
        <v>984.1692475431817</v>
      </c>
      <c r="I124" s="47">
        <f t="shared" si="13"/>
        <v>76.48590484756782</v>
      </c>
      <c r="J124" s="34">
        <f t="shared" si="14"/>
        <v>17372.447915873097</v>
      </c>
    </row>
    <row r="125" spans="2:10" ht="12.75">
      <c r="B125" s="45">
        <f t="shared" si="15"/>
        <v>104</v>
      </c>
      <c r="C125" s="46">
        <f t="shared" si="16"/>
        <v>44044</v>
      </c>
      <c r="D125" s="47">
        <f t="shared" si="17"/>
        <v>17372.447915873097</v>
      </c>
      <c r="E125" s="47">
        <f t="shared" si="9"/>
        <v>1060.6551523907494</v>
      </c>
      <c r="F125" s="47">
        <f t="shared" si="10"/>
        <v>0</v>
      </c>
      <c r="G125" s="47">
        <f t="shared" si="11"/>
        <v>1060.6551523907494</v>
      </c>
      <c r="H125" s="47">
        <f t="shared" si="12"/>
        <v>988.2699527412782</v>
      </c>
      <c r="I125" s="47">
        <f t="shared" si="13"/>
        <v>72.38519964947125</v>
      </c>
      <c r="J125" s="34">
        <f t="shared" si="14"/>
        <v>16384.17796313182</v>
      </c>
    </row>
    <row r="126" spans="2:10" ht="12.75">
      <c r="B126" s="45">
        <f t="shared" si="15"/>
        <v>105</v>
      </c>
      <c r="C126" s="46">
        <f t="shared" si="16"/>
        <v>44075</v>
      </c>
      <c r="D126" s="47">
        <f t="shared" si="17"/>
        <v>16384.17796313182</v>
      </c>
      <c r="E126" s="47">
        <f t="shared" si="9"/>
        <v>1060.6551523907494</v>
      </c>
      <c r="F126" s="47">
        <f t="shared" si="10"/>
        <v>0</v>
      </c>
      <c r="G126" s="47">
        <f t="shared" si="11"/>
        <v>1060.6551523907494</v>
      </c>
      <c r="H126" s="47">
        <f t="shared" si="12"/>
        <v>992.3877442110335</v>
      </c>
      <c r="I126" s="47">
        <f t="shared" si="13"/>
        <v>68.26740817971593</v>
      </c>
      <c r="J126" s="34">
        <f t="shared" si="14"/>
        <v>15391.790218920787</v>
      </c>
    </row>
    <row r="127" spans="2:10" ht="12.75">
      <c r="B127" s="45">
        <f t="shared" si="15"/>
        <v>106</v>
      </c>
      <c r="C127" s="46">
        <f t="shared" si="16"/>
        <v>44105</v>
      </c>
      <c r="D127" s="47">
        <f t="shared" si="17"/>
        <v>15391.790218920787</v>
      </c>
      <c r="E127" s="47">
        <f t="shared" si="9"/>
        <v>1060.6551523907494</v>
      </c>
      <c r="F127" s="47">
        <f t="shared" si="10"/>
        <v>0</v>
      </c>
      <c r="G127" s="47">
        <f t="shared" si="11"/>
        <v>1060.6551523907494</v>
      </c>
      <c r="H127" s="47">
        <f t="shared" si="12"/>
        <v>996.5226931452462</v>
      </c>
      <c r="I127" s="47">
        <f t="shared" si="13"/>
        <v>64.13245924550328</v>
      </c>
      <c r="J127" s="34">
        <f t="shared" si="14"/>
        <v>14395.26752577554</v>
      </c>
    </row>
    <row r="128" spans="2:10" ht="12.75">
      <c r="B128" s="45">
        <f t="shared" si="15"/>
        <v>107</v>
      </c>
      <c r="C128" s="46">
        <f t="shared" si="16"/>
        <v>44136</v>
      </c>
      <c r="D128" s="47">
        <f t="shared" si="17"/>
        <v>14395.26752577554</v>
      </c>
      <c r="E128" s="47">
        <f t="shared" si="9"/>
        <v>1060.6551523907494</v>
      </c>
      <c r="F128" s="47">
        <f t="shared" si="10"/>
        <v>0</v>
      </c>
      <c r="G128" s="47">
        <f t="shared" si="11"/>
        <v>1060.6551523907494</v>
      </c>
      <c r="H128" s="47">
        <f t="shared" si="12"/>
        <v>1000.6748710333513</v>
      </c>
      <c r="I128" s="47">
        <f t="shared" si="13"/>
        <v>59.98028135739809</v>
      </c>
      <c r="J128" s="34">
        <f t="shared" si="14"/>
        <v>13394.592654742188</v>
      </c>
    </row>
    <row r="129" spans="2:10" ht="12.75">
      <c r="B129" s="45">
        <f t="shared" si="15"/>
        <v>108</v>
      </c>
      <c r="C129" s="46">
        <f t="shared" si="16"/>
        <v>44166</v>
      </c>
      <c r="D129" s="47">
        <f t="shared" si="17"/>
        <v>13394.592654742188</v>
      </c>
      <c r="E129" s="47">
        <f t="shared" si="9"/>
        <v>1060.6551523907494</v>
      </c>
      <c r="F129" s="47">
        <f t="shared" si="10"/>
        <v>0</v>
      </c>
      <c r="G129" s="47">
        <f t="shared" si="11"/>
        <v>1060.6551523907494</v>
      </c>
      <c r="H129" s="47">
        <f t="shared" si="12"/>
        <v>1004.844349662657</v>
      </c>
      <c r="I129" s="47">
        <f t="shared" si="13"/>
        <v>55.810802728092455</v>
      </c>
      <c r="J129" s="34">
        <f t="shared" si="14"/>
        <v>12389.74830507953</v>
      </c>
    </row>
    <row r="130" spans="2:10" ht="12.75">
      <c r="B130" s="45">
        <f t="shared" si="15"/>
        <v>109</v>
      </c>
      <c r="C130" s="46">
        <f t="shared" si="16"/>
        <v>44197</v>
      </c>
      <c r="D130" s="47">
        <f t="shared" si="17"/>
        <v>12389.74830507953</v>
      </c>
      <c r="E130" s="47">
        <f t="shared" si="9"/>
        <v>1060.6551523907494</v>
      </c>
      <c r="F130" s="47">
        <f t="shared" si="10"/>
        <v>0</v>
      </c>
      <c r="G130" s="47">
        <f t="shared" si="11"/>
        <v>1060.6551523907494</v>
      </c>
      <c r="H130" s="47">
        <f t="shared" si="12"/>
        <v>1009.0312011195847</v>
      </c>
      <c r="I130" s="47">
        <f t="shared" si="13"/>
        <v>51.623951271164714</v>
      </c>
      <c r="J130" s="34">
        <f t="shared" si="14"/>
        <v>11380.717103959945</v>
      </c>
    </row>
    <row r="131" spans="2:10" ht="12.75">
      <c r="B131" s="45">
        <f t="shared" si="15"/>
        <v>110</v>
      </c>
      <c r="C131" s="46">
        <f t="shared" si="16"/>
        <v>44228</v>
      </c>
      <c r="D131" s="47">
        <f t="shared" si="17"/>
        <v>11380.717103959945</v>
      </c>
      <c r="E131" s="47">
        <f t="shared" si="9"/>
        <v>1060.6551523907494</v>
      </c>
      <c r="F131" s="47">
        <f t="shared" si="10"/>
        <v>0</v>
      </c>
      <c r="G131" s="47">
        <f t="shared" si="11"/>
        <v>1060.6551523907494</v>
      </c>
      <c r="H131" s="47">
        <f t="shared" si="12"/>
        <v>1013.2354977909163</v>
      </c>
      <c r="I131" s="47">
        <f t="shared" si="13"/>
        <v>47.41965459983311</v>
      </c>
      <c r="J131" s="34">
        <f t="shared" si="14"/>
        <v>10367.481606169029</v>
      </c>
    </row>
    <row r="132" spans="2:10" ht="12.75">
      <c r="B132" s="45">
        <f t="shared" si="15"/>
        <v>111</v>
      </c>
      <c r="C132" s="46">
        <f t="shared" si="16"/>
        <v>44256</v>
      </c>
      <c r="D132" s="47">
        <f t="shared" si="17"/>
        <v>10367.481606169029</v>
      </c>
      <c r="E132" s="47">
        <f t="shared" si="9"/>
        <v>1060.6551523907494</v>
      </c>
      <c r="F132" s="47">
        <f t="shared" si="10"/>
        <v>0</v>
      </c>
      <c r="G132" s="47">
        <f t="shared" si="11"/>
        <v>1060.6551523907494</v>
      </c>
      <c r="H132" s="47">
        <f t="shared" si="12"/>
        <v>1017.4573123650451</v>
      </c>
      <c r="I132" s="47">
        <f t="shared" si="13"/>
        <v>43.19784002570429</v>
      </c>
      <c r="J132" s="34">
        <f t="shared" si="14"/>
        <v>9350.024293803985</v>
      </c>
    </row>
    <row r="133" spans="2:10" ht="12.75">
      <c r="B133" s="45">
        <f t="shared" si="15"/>
        <v>112</v>
      </c>
      <c r="C133" s="46">
        <f t="shared" si="16"/>
        <v>44287</v>
      </c>
      <c r="D133" s="47">
        <f t="shared" si="17"/>
        <v>9350.024293803985</v>
      </c>
      <c r="E133" s="47">
        <f t="shared" si="9"/>
        <v>1060.6551523907494</v>
      </c>
      <c r="F133" s="47">
        <f t="shared" si="10"/>
        <v>0</v>
      </c>
      <c r="G133" s="47">
        <f t="shared" si="11"/>
        <v>1060.6551523907494</v>
      </c>
      <c r="H133" s="47">
        <f t="shared" si="12"/>
        <v>1021.6967178332328</v>
      </c>
      <c r="I133" s="47">
        <f t="shared" si="13"/>
        <v>38.958434557516604</v>
      </c>
      <c r="J133" s="34">
        <f t="shared" si="14"/>
        <v>8328.327575970752</v>
      </c>
    </row>
    <row r="134" spans="2:10" ht="12.75">
      <c r="B134" s="45">
        <f t="shared" si="15"/>
        <v>113</v>
      </c>
      <c r="C134" s="46">
        <f t="shared" si="16"/>
        <v>44317</v>
      </c>
      <c r="D134" s="47">
        <f t="shared" si="17"/>
        <v>8328.327575970752</v>
      </c>
      <c r="E134" s="47">
        <f t="shared" si="9"/>
        <v>1060.6551523907494</v>
      </c>
      <c r="F134" s="47">
        <f t="shared" si="10"/>
        <v>0</v>
      </c>
      <c r="G134" s="47">
        <f t="shared" si="11"/>
        <v>1060.6551523907494</v>
      </c>
      <c r="H134" s="47">
        <f t="shared" si="12"/>
        <v>1025.9537874908713</v>
      </c>
      <c r="I134" s="47">
        <f t="shared" si="13"/>
        <v>34.701364899878136</v>
      </c>
      <c r="J134" s="34">
        <f t="shared" si="14"/>
        <v>7302.373788479881</v>
      </c>
    </row>
    <row r="135" spans="2:10" ht="12.75">
      <c r="B135" s="45">
        <f t="shared" si="15"/>
        <v>114</v>
      </c>
      <c r="C135" s="46">
        <f t="shared" si="16"/>
        <v>44348</v>
      </c>
      <c r="D135" s="47">
        <f t="shared" si="17"/>
        <v>7302.373788479881</v>
      </c>
      <c r="E135" s="47">
        <f t="shared" si="9"/>
        <v>1060.6551523907494</v>
      </c>
      <c r="F135" s="47">
        <f t="shared" si="10"/>
        <v>0</v>
      </c>
      <c r="G135" s="47">
        <f t="shared" si="11"/>
        <v>1060.6551523907494</v>
      </c>
      <c r="H135" s="47">
        <f t="shared" si="12"/>
        <v>1030.22859493875</v>
      </c>
      <c r="I135" s="47">
        <f t="shared" si="13"/>
        <v>30.426557451999503</v>
      </c>
      <c r="J135" s="34">
        <f t="shared" si="14"/>
        <v>6272.145193541131</v>
      </c>
    </row>
    <row r="136" spans="2:10" ht="12.75">
      <c r="B136" s="45">
        <f t="shared" si="15"/>
        <v>115</v>
      </c>
      <c r="C136" s="46">
        <f t="shared" si="16"/>
        <v>44378</v>
      </c>
      <c r="D136" s="47">
        <f t="shared" si="17"/>
        <v>6272.145193541131</v>
      </c>
      <c r="E136" s="47">
        <f t="shared" si="9"/>
        <v>1060.6551523907494</v>
      </c>
      <c r="F136" s="47">
        <f t="shared" si="10"/>
        <v>0</v>
      </c>
      <c r="G136" s="47">
        <f t="shared" si="11"/>
        <v>1060.6551523907494</v>
      </c>
      <c r="H136" s="47">
        <f t="shared" si="12"/>
        <v>1034.521214084328</v>
      </c>
      <c r="I136" s="47">
        <f t="shared" si="13"/>
        <v>26.133938306421385</v>
      </c>
      <c r="J136" s="34">
        <f t="shared" si="14"/>
        <v>5237.623979456804</v>
      </c>
    </row>
    <row r="137" spans="2:10" ht="12.75">
      <c r="B137" s="45">
        <f t="shared" si="15"/>
        <v>116</v>
      </c>
      <c r="C137" s="46">
        <f t="shared" si="16"/>
        <v>44409</v>
      </c>
      <c r="D137" s="47">
        <f t="shared" si="17"/>
        <v>5237.623979456804</v>
      </c>
      <c r="E137" s="47">
        <f t="shared" si="9"/>
        <v>1060.6551523907494</v>
      </c>
      <c r="F137" s="47">
        <f t="shared" si="10"/>
        <v>0</v>
      </c>
      <c r="G137" s="47">
        <f t="shared" si="11"/>
        <v>1060.6551523907494</v>
      </c>
      <c r="H137" s="47">
        <f t="shared" si="12"/>
        <v>1038.8317191430128</v>
      </c>
      <c r="I137" s="47">
        <f t="shared" si="13"/>
        <v>21.823433247736684</v>
      </c>
      <c r="J137" s="34">
        <f t="shared" si="14"/>
        <v>4198.79226031379</v>
      </c>
    </row>
    <row r="138" spans="2:10" ht="12.75">
      <c r="B138" s="45">
        <f t="shared" si="15"/>
        <v>117</v>
      </c>
      <c r="C138" s="46">
        <f t="shared" si="16"/>
        <v>44440</v>
      </c>
      <c r="D138" s="47">
        <f t="shared" si="17"/>
        <v>4198.79226031379</v>
      </c>
      <c r="E138" s="47">
        <f t="shared" si="9"/>
        <v>1060.6551523907494</v>
      </c>
      <c r="F138" s="47">
        <f t="shared" si="10"/>
        <v>0</v>
      </c>
      <c r="G138" s="47">
        <f t="shared" si="11"/>
        <v>1060.6551523907494</v>
      </c>
      <c r="H138" s="47">
        <f t="shared" si="12"/>
        <v>1043.160184639442</v>
      </c>
      <c r="I138" s="47">
        <f t="shared" si="13"/>
        <v>17.49496775130746</v>
      </c>
      <c r="J138" s="34">
        <f t="shared" si="14"/>
        <v>3155.6320756743485</v>
      </c>
    </row>
    <row r="139" spans="2:10" ht="12.75">
      <c r="B139" s="45">
        <f t="shared" si="15"/>
        <v>118</v>
      </c>
      <c r="C139" s="46">
        <f t="shared" si="16"/>
        <v>44470</v>
      </c>
      <c r="D139" s="47">
        <f t="shared" si="17"/>
        <v>3155.6320756743485</v>
      </c>
      <c r="E139" s="47">
        <f t="shared" si="9"/>
        <v>1060.6551523907494</v>
      </c>
      <c r="F139" s="47">
        <f t="shared" si="10"/>
        <v>0</v>
      </c>
      <c r="G139" s="47">
        <f t="shared" si="11"/>
        <v>1060.6551523907494</v>
      </c>
      <c r="H139" s="47">
        <f t="shared" si="12"/>
        <v>1047.506685408773</v>
      </c>
      <c r="I139" s="47">
        <f t="shared" si="13"/>
        <v>13.148466981976453</v>
      </c>
      <c r="J139" s="34">
        <f t="shared" si="14"/>
        <v>2108.1253902655753</v>
      </c>
    </row>
    <row r="140" spans="2:10" ht="12.75">
      <c r="B140" s="45">
        <f t="shared" si="15"/>
        <v>119</v>
      </c>
      <c r="C140" s="46">
        <f t="shared" si="16"/>
        <v>44501</v>
      </c>
      <c r="D140" s="47">
        <f t="shared" si="17"/>
        <v>2108.1253902655753</v>
      </c>
      <c r="E140" s="47">
        <f t="shared" si="9"/>
        <v>1060.6551523907494</v>
      </c>
      <c r="F140" s="47">
        <f t="shared" si="10"/>
        <v>0</v>
      </c>
      <c r="G140" s="47">
        <f t="shared" si="11"/>
        <v>1060.6551523907494</v>
      </c>
      <c r="H140" s="47">
        <f t="shared" si="12"/>
        <v>1051.8712965979762</v>
      </c>
      <c r="I140" s="47">
        <f t="shared" si="13"/>
        <v>8.783855792773231</v>
      </c>
      <c r="J140" s="34">
        <f t="shared" si="14"/>
        <v>1056.2540936675991</v>
      </c>
    </row>
    <row r="141" spans="2:10" ht="12.75">
      <c r="B141" s="45">
        <f t="shared" si="15"/>
        <v>120</v>
      </c>
      <c r="C141" s="46">
        <f t="shared" si="16"/>
        <v>44531</v>
      </c>
      <c r="D141" s="47">
        <f t="shared" si="17"/>
        <v>1056.2540936675991</v>
      </c>
      <c r="E141" s="47">
        <f t="shared" si="9"/>
        <v>1060.6551523907494</v>
      </c>
      <c r="F141" s="47">
        <f t="shared" si="10"/>
        <v>0</v>
      </c>
      <c r="G141" s="47">
        <f t="shared" si="11"/>
        <v>1060.6551523907494</v>
      </c>
      <c r="H141" s="47">
        <f t="shared" si="12"/>
        <v>1056.2540936671344</v>
      </c>
      <c r="I141" s="47">
        <f t="shared" si="13"/>
        <v>4.401058723614997</v>
      </c>
      <c r="J141" s="34">
        <f t="shared" si="14"/>
        <v>4.6475179260596633E-10</v>
      </c>
    </row>
    <row r="142" spans="2:10" ht="12.75">
      <c r="B142" s="45">
        <f t="shared" si="15"/>
      </c>
      <c r="C142" s="46">
        <f t="shared" si="16"/>
      </c>
      <c r="D142" s="47">
        <f t="shared" si="17"/>
      </c>
      <c r="E142" s="47">
        <f t="shared" si="9"/>
      </c>
      <c r="F142" s="47">
        <f t="shared" si="10"/>
      </c>
      <c r="G142" s="47">
        <f t="shared" si="11"/>
      </c>
      <c r="H142" s="47">
        <f t="shared" si="12"/>
      </c>
      <c r="I142" s="47">
        <f t="shared" si="13"/>
      </c>
      <c r="J142" s="34">
        <f t="shared" si="14"/>
      </c>
    </row>
    <row r="143" spans="2:10" ht="12.75">
      <c r="B143" s="45">
        <f t="shared" si="15"/>
      </c>
      <c r="C143" s="46">
        <f t="shared" si="16"/>
      </c>
      <c r="D143" s="47">
        <f t="shared" si="17"/>
      </c>
      <c r="E143" s="47">
        <f t="shared" si="9"/>
      </c>
      <c r="F143" s="47">
        <f t="shared" si="10"/>
      </c>
      <c r="G143" s="47">
        <f t="shared" si="11"/>
      </c>
      <c r="H143" s="47">
        <f t="shared" si="12"/>
      </c>
      <c r="I143" s="47">
        <f t="shared" si="13"/>
      </c>
      <c r="J143" s="34">
        <f t="shared" si="14"/>
      </c>
    </row>
    <row r="144" spans="2:10" ht="12.75">
      <c r="B144" s="45">
        <f t="shared" si="15"/>
      </c>
      <c r="C144" s="46">
        <f t="shared" si="16"/>
      </c>
      <c r="D144" s="47">
        <f t="shared" si="17"/>
      </c>
      <c r="E144" s="47">
        <f t="shared" si="9"/>
      </c>
      <c r="F144" s="47">
        <f t="shared" si="10"/>
      </c>
      <c r="G144" s="47">
        <f t="shared" si="11"/>
      </c>
      <c r="H144" s="47">
        <f t="shared" si="12"/>
      </c>
      <c r="I144" s="47">
        <f t="shared" si="13"/>
      </c>
      <c r="J144" s="34">
        <f t="shared" si="14"/>
      </c>
    </row>
    <row r="145" spans="2:10" ht="12.75">
      <c r="B145" s="45">
        <f t="shared" si="15"/>
      </c>
      <c r="C145" s="46">
        <f t="shared" si="16"/>
      </c>
      <c r="D145" s="47">
        <f t="shared" si="17"/>
      </c>
      <c r="E145" s="47">
        <f t="shared" si="9"/>
      </c>
      <c r="F145" s="47">
        <f t="shared" si="10"/>
      </c>
      <c r="G145" s="47">
        <f t="shared" si="11"/>
      </c>
      <c r="H145" s="47">
        <f t="shared" si="12"/>
      </c>
      <c r="I145" s="47">
        <f t="shared" si="13"/>
      </c>
      <c r="J145" s="34">
        <f t="shared" si="14"/>
      </c>
    </row>
    <row r="146" spans="2:10" ht="12.75">
      <c r="B146" s="45">
        <f t="shared" si="15"/>
      </c>
      <c r="C146" s="46">
        <f t="shared" si="16"/>
      </c>
      <c r="D146" s="47">
        <f t="shared" si="17"/>
      </c>
      <c r="E146" s="47">
        <f t="shared" si="9"/>
      </c>
      <c r="F146" s="47">
        <f t="shared" si="10"/>
      </c>
      <c r="G146" s="47">
        <f t="shared" si="11"/>
      </c>
      <c r="H146" s="47">
        <f t="shared" si="12"/>
      </c>
      <c r="I146" s="47">
        <f t="shared" si="13"/>
      </c>
      <c r="J146" s="34">
        <f t="shared" si="14"/>
      </c>
    </row>
    <row r="147" spans="2:10" ht="12.75">
      <c r="B147" s="45">
        <f t="shared" si="15"/>
      </c>
      <c r="C147" s="46">
        <f t="shared" si="16"/>
      </c>
      <c r="D147" s="47">
        <f t="shared" si="17"/>
      </c>
      <c r="E147" s="47">
        <f t="shared" si="9"/>
      </c>
      <c r="F147" s="47">
        <f t="shared" si="10"/>
      </c>
      <c r="G147" s="47">
        <f t="shared" si="11"/>
      </c>
      <c r="H147" s="47">
        <f t="shared" si="12"/>
      </c>
      <c r="I147" s="47">
        <f t="shared" si="13"/>
      </c>
      <c r="J147" s="34">
        <f t="shared" si="14"/>
      </c>
    </row>
    <row r="148" spans="2:10" ht="12.75">
      <c r="B148" s="45">
        <f t="shared" si="15"/>
      </c>
      <c r="C148" s="46">
        <f t="shared" si="16"/>
      </c>
      <c r="D148" s="47">
        <f t="shared" si="17"/>
      </c>
      <c r="E148" s="47">
        <f t="shared" si="9"/>
      </c>
      <c r="F148" s="47">
        <f t="shared" si="10"/>
      </c>
      <c r="G148" s="47">
        <f t="shared" si="11"/>
      </c>
      <c r="H148" s="47">
        <f t="shared" si="12"/>
      </c>
      <c r="I148" s="47">
        <f t="shared" si="13"/>
      </c>
      <c r="J148" s="34">
        <f t="shared" si="14"/>
      </c>
    </row>
    <row r="149" spans="2:10" ht="12.75">
      <c r="B149" s="45">
        <f t="shared" si="15"/>
      </c>
      <c r="C149" s="46">
        <f t="shared" si="16"/>
      </c>
      <c r="D149" s="47">
        <f t="shared" si="17"/>
      </c>
      <c r="E149" s="47">
        <f t="shared" si="9"/>
      </c>
      <c r="F149" s="47">
        <f t="shared" si="10"/>
      </c>
      <c r="G149" s="47">
        <f t="shared" si="11"/>
      </c>
      <c r="H149" s="47">
        <f t="shared" si="12"/>
      </c>
      <c r="I149" s="47">
        <f t="shared" si="13"/>
      </c>
      <c r="J149" s="34">
        <f t="shared" si="14"/>
      </c>
    </row>
    <row r="150" spans="2:10" ht="12.75">
      <c r="B150" s="45">
        <f t="shared" si="15"/>
      </c>
      <c r="C150" s="46">
        <f t="shared" si="16"/>
      </c>
      <c r="D150" s="47">
        <f t="shared" si="17"/>
      </c>
      <c r="E150" s="47">
        <f aca="true" t="shared" si="18" ref="E150:E213">IF(B150&lt;&gt;"",$E$14,"")</f>
      </c>
      <c r="F150" s="47">
        <f aca="true" t="shared" si="19" ref="F150:F213">IF(B150&lt;&gt;"",$E$11,"")</f>
      </c>
      <c r="G150" s="47">
        <f aca="true" t="shared" si="20" ref="G150:G213">IF(B150&lt;&gt;"",E150+F150,"")</f>
      </c>
      <c r="H150" s="47">
        <f aca="true" t="shared" si="21" ref="H150:H213">IF(B150&lt;&gt;"",E150+F150-I150,"")</f>
      </c>
      <c r="I150" s="47">
        <f aca="true" t="shared" si="22" ref="I150:I213">IF(B150&lt;&gt;"",D150*$E$8/12,"")</f>
      </c>
      <c r="J150" s="34">
        <f aca="true" t="shared" si="23" ref="J150:J213">IF(B150&lt;&gt;"",D150-H150,"")</f>
      </c>
    </row>
    <row r="151" spans="2:10" ht="12.75">
      <c r="B151" s="45">
        <f aca="true" t="shared" si="24" ref="B151:B214">IF(OR(ISERROR(IF(B150+1&lt;=$E$15,B150+1,"")),J150&lt;=0),"",IF(B150+1&lt;=$E$15,B150+1,""))</f>
      </c>
      <c r="C151" s="46">
        <f aca="true" t="shared" si="25" ref="C151:C214">IF(B151&lt;&gt;"",DATE(YEAR(C150),MONTH(C150)+1,DAY(C150)),"")</f>
      </c>
      <c r="D151" s="47">
        <f aca="true" t="shared" si="26" ref="D151:D214">IF(B151&lt;&gt;"",J150,"")</f>
      </c>
      <c r="E151" s="47">
        <f t="shared" si="18"/>
      </c>
      <c r="F151" s="47">
        <f t="shared" si="19"/>
      </c>
      <c r="G151" s="47">
        <f t="shared" si="20"/>
      </c>
      <c r="H151" s="47">
        <f t="shared" si="21"/>
      </c>
      <c r="I151" s="47">
        <f t="shared" si="22"/>
      </c>
      <c r="J151" s="34">
        <f t="shared" si="23"/>
      </c>
    </row>
    <row r="152" spans="2:10" ht="12.75">
      <c r="B152" s="45">
        <f t="shared" si="24"/>
      </c>
      <c r="C152" s="46">
        <f t="shared" si="25"/>
      </c>
      <c r="D152" s="47">
        <f t="shared" si="26"/>
      </c>
      <c r="E152" s="47">
        <f t="shared" si="18"/>
      </c>
      <c r="F152" s="47">
        <f t="shared" si="19"/>
      </c>
      <c r="G152" s="47">
        <f t="shared" si="20"/>
      </c>
      <c r="H152" s="47">
        <f t="shared" si="21"/>
      </c>
      <c r="I152" s="47">
        <f t="shared" si="22"/>
      </c>
      <c r="J152" s="34">
        <f t="shared" si="23"/>
      </c>
    </row>
    <row r="153" spans="2:10" ht="12.75">
      <c r="B153" s="45">
        <f t="shared" si="24"/>
      </c>
      <c r="C153" s="46">
        <f t="shared" si="25"/>
      </c>
      <c r="D153" s="47">
        <f t="shared" si="26"/>
      </c>
      <c r="E153" s="47">
        <f t="shared" si="18"/>
      </c>
      <c r="F153" s="47">
        <f t="shared" si="19"/>
      </c>
      <c r="G153" s="47">
        <f t="shared" si="20"/>
      </c>
      <c r="H153" s="47">
        <f t="shared" si="21"/>
      </c>
      <c r="I153" s="47">
        <f t="shared" si="22"/>
      </c>
      <c r="J153" s="34">
        <f t="shared" si="23"/>
      </c>
    </row>
    <row r="154" spans="2:10" ht="12.75">
      <c r="B154" s="45">
        <f t="shared" si="24"/>
      </c>
      <c r="C154" s="46">
        <f t="shared" si="25"/>
      </c>
      <c r="D154" s="47">
        <f t="shared" si="26"/>
      </c>
      <c r="E154" s="47">
        <f t="shared" si="18"/>
      </c>
      <c r="F154" s="47">
        <f t="shared" si="19"/>
      </c>
      <c r="G154" s="47">
        <f t="shared" si="20"/>
      </c>
      <c r="H154" s="47">
        <f t="shared" si="21"/>
      </c>
      <c r="I154" s="47">
        <f t="shared" si="22"/>
      </c>
      <c r="J154" s="34">
        <f t="shared" si="23"/>
      </c>
    </row>
    <row r="155" spans="2:10" ht="12.75">
      <c r="B155" s="45">
        <f t="shared" si="24"/>
      </c>
      <c r="C155" s="46">
        <f t="shared" si="25"/>
      </c>
      <c r="D155" s="47">
        <f t="shared" si="26"/>
      </c>
      <c r="E155" s="47">
        <f t="shared" si="18"/>
      </c>
      <c r="F155" s="47">
        <f t="shared" si="19"/>
      </c>
      <c r="G155" s="47">
        <f t="shared" si="20"/>
      </c>
      <c r="H155" s="47">
        <f t="shared" si="21"/>
      </c>
      <c r="I155" s="47">
        <f t="shared" si="22"/>
      </c>
      <c r="J155" s="34">
        <f t="shared" si="23"/>
      </c>
    </row>
    <row r="156" spans="2:10" ht="12.75">
      <c r="B156" s="45">
        <f t="shared" si="24"/>
      </c>
      <c r="C156" s="46">
        <f t="shared" si="25"/>
      </c>
      <c r="D156" s="47">
        <f t="shared" si="26"/>
      </c>
      <c r="E156" s="47">
        <f t="shared" si="18"/>
      </c>
      <c r="F156" s="47">
        <f t="shared" si="19"/>
      </c>
      <c r="G156" s="47">
        <f t="shared" si="20"/>
      </c>
      <c r="H156" s="47">
        <f t="shared" si="21"/>
      </c>
      <c r="I156" s="47">
        <f t="shared" si="22"/>
      </c>
      <c r="J156" s="34">
        <f t="shared" si="23"/>
      </c>
    </row>
    <row r="157" spans="2:10" ht="12.75">
      <c r="B157" s="45">
        <f t="shared" si="24"/>
      </c>
      <c r="C157" s="46">
        <f t="shared" si="25"/>
      </c>
      <c r="D157" s="47">
        <f t="shared" si="26"/>
      </c>
      <c r="E157" s="47">
        <f t="shared" si="18"/>
      </c>
      <c r="F157" s="47">
        <f t="shared" si="19"/>
      </c>
      <c r="G157" s="47">
        <f t="shared" si="20"/>
      </c>
      <c r="H157" s="47">
        <f t="shared" si="21"/>
      </c>
      <c r="I157" s="47">
        <f t="shared" si="22"/>
      </c>
      <c r="J157" s="34">
        <f t="shared" si="23"/>
      </c>
    </row>
    <row r="158" spans="2:10" ht="12.75">
      <c r="B158" s="45">
        <f t="shared" si="24"/>
      </c>
      <c r="C158" s="46">
        <f t="shared" si="25"/>
      </c>
      <c r="D158" s="47">
        <f t="shared" si="26"/>
      </c>
      <c r="E158" s="47">
        <f t="shared" si="18"/>
      </c>
      <c r="F158" s="47">
        <f t="shared" si="19"/>
      </c>
      <c r="G158" s="47">
        <f t="shared" si="20"/>
      </c>
      <c r="H158" s="47">
        <f t="shared" si="21"/>
      </c>
      <c r="I158" s="47">
        <f t="shared" si="22"/>
      </c>
      <c r="J158" s="34">
        <f t="shared" si="23"/>
      </c>
    </row>
    <row r="159" spans="2:10" ht="12.75">
      <c r="B159" s="45">
        <f t="shared" si="24"/>
      </c>
      <c r="C159" s="46">
        <f t="shared" si="25"/>
      </c>
      <c r="D159" s="47">
        <f t="shared" si="26"/>
      </c>
      <c r="E159" s="47">
        <f t="shared" si="18"/>
      </c>
      <c r="F159" s="47">
        <f t="shared" si="19"/>
      </c>
      <c r="G159" s="47">
        <f t="shared" si="20"/>
      </c>
      <c r="H159" s="47">
        <f t="shared" si="21"/>
      </c>
      <c r="I159" s="47">
        <f t="shared" si="22"/>
      </c>
      <c r="J159" s="34">
        <f t="shared" si="23"/>
      </c>
    </row>
    <row r="160" spans="2:10" ht="12.75">
      <c r="B160" s="45">
        <f t="shared" si="24"/>
      </c>
      <c r="C160" s="46">
        <f t="shared" si="25"/>
      </c>
      <c r="D160" s="47">
        <f t="shared" si="26"/>
      </c>
      <c r="E160" s="47">
        <f t="shared" si="18"/>
      </c>
      <c r="F160" s="47">
        <f t="shared" si="19"/>
      </c>
      <c r="G160" s="47">
        <f t="shared" si="20"/>
      </c>
      <c r="H160" s="47">
        <f t="shared" si="21"/>
      </c>
      <c r="I160" s="47">
        <f t="shared" si="22"/>
      </c>
      <c r="J160" s="34">
        <f t="shared" si="23"/>
      </c>
    </row>
    <row r="161" spans="2:10" ht="12.75">
      <c r="B161" s="45">
        <f t="shared" si="24"/>
      </c>
      <c r="C161" s="46">
        <f t="shared" si="25"/>
      </c>
      <c r="D161" s="47">
        <f t="shared" si="26"/>
      </c>
      <c r="E161" s="47">
        <f t="shared" si="18"/>
      </c>
      <c r="F161" s="47">
        <f t="shared" si="19"/>
      </c>
      <c r="G161" s="47">
        <f t="shared" si="20"/>
      </c>
      <c r="H161" s="47">
        <f t="shared" si="21"/>
      </c>
      <c r="I161" s="47">
        <f t="shared" si="22"/>
      </c>
      <c r="J161" s="34">
        <f t="shared" si="23"/>
      </c>
    </row>
    <row r="162" spans="2:10" ht="12.75">
      <c r="B162" s="45">
        <f t="shared" si="24"/>
      </c>
      <c r="C162" s="46">
        <f t="shared" si="25"/>
      </c>
      <c r="D162" s="47">
        <f t="shared" si="26"/>
      </c>
      <c r="E162" s="47">
        <f t="shared" si="18"/>
      </c>
      <c r="F162" s="47">
        <f t="shared" si="19"/>
      </c>
      <c r="G162" s="47">
        <f t="shared" si="20"/>
      </c>
      <c r="H162" s="47">
        <f t="shared" si="21"/>
      </c>
      <c r="I162" s="47">
        <f t="shared" si="22"/>
      </c>
      <c r="J162" s="34">
        <f t="shared" si="23"/>
      </c>
    </row>
    <row r="163" spans="2:10" ht="12.75">
      <c r="B163" s="45">
        <f t="shared" si="24"/>
      </c>
      <c r="C163" s="46">
        <f t="shared" si="25"/>
      </c>
      <c r="D163" s="47">
        <f t="shared" si="26"/>
      </c>
      <c r="E163" s="47">
        <f t="shared" si="18"/>
      </c>
      <c r="F163" s="47">
        <f t="shared" si="19"/>
      </c>
      <c r="G163" s="47">
        <f t="shared" si="20"/>
      </c>
      <c r="H163" s="47">
        <f t="shared" si="21"/>
      </c>
      <c r="I163" s="47">
        <f t="shared" si="22"/>
      </c>
      <c r="J163" s="34">
        <f t="shared" si="23"/>
      </c>
    </row>
    <row r="164" spans="2:10" ht="12.75">
      <c r="B164" s="45">
        <f t="shared" si="24"/>
      </c>
      <c r="C164" s="46">
        <f t="shared" si="25"/>
      </c>
      <c r="D164" s="47">
        <f t="shared" si="26"/>
      </c>
      <c r="E164" s="47">
        <f t="shared" si="18"/>
      </c>
      <c r="F164" s="47">
        <f t="shared" si="19"/>
      </c>
      <c r="G164" s="47">
        <f t="shared" si="20"/>
      </c>
      <c r="H164" s="47">
        <f t="shared" si="21"/>
      </c>
      <c r="I164" s="47">
        <f t="shared" si="22"/>
      </c>
      <c r="J164" s="34">
        <f t="shared" si="23"/>
      </c>
    </row>
    <row r="165" spans="2:10" ht="12.75">
      <c r="B165" s="45">
        <f t="shared" si="24"/>
      </c>
      <c r="C165" s="46">
        <f t="shared" si="25"/>
      </c>
      <c r="D165" s="47">
        <f t="shared" si="26"/>
      </c>
      <c r="E165" s="47">
        <f t="shared" si="18"/>
      </c>
      <c r="F165" s="47">
        <f t="shared" si="19"/>
      </c>
      <c r="G165" s="47">
        <f t="shared" si="20"/>
      </c>
      <c r="H165" s="47">
        <f t="shared" si="21"/>
      </c>
      <c r="I165" s="47">
        <f t="shared" si="22"/>
      </c>
      <c r="J165" s="34">
        <f t="shared" si="23"/>
      </c>
    </row>
    <row r="166" spans="2:10" ht="12.75">
      <c r="B166" s="45">
        <f t="shared" si="24"/>
      </c>
      <c r="C166" s="46">
        <f t="shared" si="25"/>
      </c>
      <c r="D166" s="47">
        <f t="shared" si="26"/>
      </c>
      <c r="E166" s="47">
        <f t="shared" si="18"/>
      </c>
      <c r="F166" s="47">
        <f t="shared" si="19"/>
      </c>
      <c r="G166" s="47">
        <f t="shared" si="20"/>
      </c>
      <c r="H166" s="47">
        <f t="shared" si="21"/>
      </c>
      <c r="I166" s="47">
        <f t="shared" si="22"/>
      </c>
      <c r="J166" s="34">
        <f t="shared" si="23"/>
      </c>
    </row>
    <row r="167" spans="2:10" ht="12.75">
      <c r="B167" s="45">
        <f t="shared" si="24"/>
      </c>
      <c r="C167" s="46">
        <f t="shared" si="25"/>
      </c>
      <c r="D167" s="47">
        <f t="shared" si="26"/>
      </c>
      <c r="E167" s="47">
        <f t="shared" si="18"/>
      </c>
      <c r="F167" s="47">
        <f t="shared" si="19"/>
      </c>
      <c r="G167" s="47">
        <f t="shared" si="20"/>
      </c>
      <c r="H167" s="47">
        <f t="shared" si="21"/>
      </c>
      <c r="I167" s="47">
        <f t="shared" si="22"/>
      </c>
      <c r="J167" s="34">
        <f t="shared" si="23"/>
      </c>
    </row>
    <row r="168" spans="2:10" ht="12.75">
      <c r="B168" s="45">
        <f t="shared" si="24"/>
      </c>
      <c r="C168" s="46">
        <f t="shared" si="25"/>
      </c>
      <c r="D168" s="47">
        <f t="shared" si="26"/>
      </c>
      <c r="E168" s="47">
        <f t="shared" si="18"/>
      </c>
      <c r="F168" s="47">
        <f t="shared" si="19"/>
      </c>
      <c r="G168" s="47">
        <f t="shared" si="20"/>
      </c>
      <c r="H168" s="47">
        <f t="shared" si="21"/>
      </c>
      <c r="I168" s="47">
        <f t="shared" si="22"/>
      </c>
      <c r="J168" s="34">
        <f t="shared" si="23"/>
      </c>
    </row>
    <row r="169" spans="2:10" ht="12.75">
      <c r="B169" s="45">
        <f t="shared" si="24"/>
      </c>
      <c r="C169" s="46">
        <f t="shared" si="25"/>
      </c>
      <c r="D169" s="47">
        <f t="shared" si="26"/>
      </c>
      <c r="E169" s="47">
        <f t="shared" si="18"/>
      </c>
      <c r="F169" s="47">
        <f t="shared" si="19"/>
      </c>
      <c r="G169" s="47">
        <f t="shared" si="20"/>
      </c>
      <c r="H169" s="47">
        <f t="shared" si="21"/>
      </c>
      <c r="I169" s="47">
        <f t="shared" si="22"/>
      </c>
      <c r="J169" s="34">
        <f t="shared" si="23"/>
      </c>
    </row>
    <row r="170" spans="2:10" ht="12.75">
      <c r="B170" s="45">
        <f t="shared" si="24"/>
      </c>
      <c r="C170" s="46">
        <f t="shared" si="25"/>
      </c>
      <c r="D170" s="47">
        <f t="shared" si="26"/>
      </c>
      <c r="E170" s="47">
        <f t="shared" si="18"/>
      </c>
      <c r="F170" s="47">
        <f t="shared" si="19"/>
      </c>
      <c r="G170" s="47">
        <f t="shared" si="20"/>
      </c>
      <c r="H170" s="47">
        <f t="shared" si="21"/>
      </c>
      <c r="I170" s="47">
        <f t="shared" si="22"/>
      </c>
      <c r="J170" s="34">
        <f t="shared" si="23"/>
      </c>
    </row>
    <row r="171" spans="2:10" ht="12.75">
      <c r="B171" s="45">
        <f t="shared" si="24"/>
      </c>
      <c r="C171" s="46">
        <f t="shared" si="25"/>
      </c>
      <c r="D171" s="47">
        <f t="shared" si="26"/>
      </c>
      <c r="E171" s="47">
        <f t="shared" si="18"/>
      </c>
      <c r="F171" s="47">
        <f t="shared" si="19"/>
      </c>
      <c r="G171" s="47">
        <f t="shared" si="20"/>
      </c>
      <c r="H171" s="47">
        <f t="shared" si="21"/>
      </c>
      <c r="I171" s="47">
        <f t="shared" si="22"/>
      </c>
      <c r="J171" s="34">
        <f t="shared" si="23"/>
      </c>
    </row>
    <row r="172" spans="2:10" ht="12.75">
      <c r="B172" s="45">
        <f t="shared" si="24"/>
      </c>
      <c r="C172" s="46">
        <f t="shared" si="25"/>
      </c>
      <c r="D172" s="47">
        <f t="shared" si="26"/>
      </c>
      <c r="E172" s="47">
        <f t="shared" si="18"/>
      </c>
      <c r="F172" s="47">
        <f t="shared" si="19"/>
      </c>
      <c r="G172" s="47">
        <f t="shared" si="20"/>
      </c>
      <c r="H172" s="47">
        <f t="shared" si="21"/>
      </c>
      <c r="I172" s="47">
        <f t="shared" si="22"/>
      </c>
      <c r="J172" s="34">
        <f t="shared" si="23"/>
      </c>
    </row>
    <row r="173" spans="2:10" ht="12.75">
      <c r="B173" s="45">
        <f t="shared" si="24"/>
      </c>
      <c r="C173" s="46">
        <f t="shared" si="25"/>
      </c>
      <c r="D173" s="47">
        <f t="shared" si="26"/>
      </c>
      <c r="E173" s="47">
        <f t="shared" si="18"/>
      </c>
      <c r="F173" s="47">
        <f t="shared" si="19"/>
      </c>
      <c r="G173" s="47">
        <f t="shared" si="20"/>
      </c>
      <c r="H173" s="47">
        <f t="shared" si="21"/>
      </c>
      <c r="I173" s="47">
        <f t="shared" si="22"/>
      </c>
      <c r="J173" s="34">
        <f t="shared" si="23"/>
      </c>
    </row>
    <row r="174" spans="2:10" ht="12.75">
      <c r="B174" s="45">
        <f t="shared" si="24"/>
      </c>
      <c r="C174" s="46">
        <f t="shared" si="25"/>
      </c>
      <c r="D174" s="47">
        <f t="shared" si="26"/>
      </c>
      <c r="E174" s="47">
        <f t="shared" si="18"/>
      </c>
      <c r="F174" s="47">
        <f t="shared" si="19"/>
      </c>
      <c r="G174" s="47">
        <f t="shared" si="20"/>
      </c>
      <c r="H174" s="47">
        <f t="shared" si="21"/>
      </c>
      <c r="I174" s="47">
        <f t="shared" si="22"/>
      </c>
      <c r="J174" s="34">
        <f t="shared" si="23"/>
      </c>
    </row>
    <row r="175" spans="2:10" ht="12.75">
      <c r="B175" s="45">
        <f t="shared" si="24"/>
      </c>
      <c r="C175" s="46">
        <f t="shared" si="25"/>
      </c>
      <c r="D175" s="47">
        <f t="shared" si="26"/>
      </c>
      <c r="E175" s="47">
        <f t="shared" si="18"/>
      </c>
      <c r="F175" s="47">
        <f t="shared" si="19"/>
      </c>
      <c r="G175" s="47">
        <f t="shared" si="20"/>
      </c>
      <c r="H175" s="47">
        <f t="shared" si="21"/>
      </c>
      <c r="I175" s="47">
        <f t="shared" si="22"/>
      </c>
      <c r="J175" s="34">
        <f t="shared" si="23"/>
      </c>
    </row>
    <row r="176" spans="2:10" ht="12.75">
      <c r="B176" s="45">
        <f t="shared" si="24"/>
      </c>
      <c r="C176" s="46">
        <f t="shared" si="25"/>
      </c>
      <c r="D176" s="47">
        <f t="shared" si="26"/>
      </c>
      <c r="E176" s="47">
        <f t="shared" si="18"/>
      </c>
      <c r="F176" s="47">
        <f t="shared" si="19"/>
      </c>
      <c r="G176" s="47">
        <f t="shared" si="20"/>
      </c>
      <c r="H176" s="47">
        <f t="shared" si="21"/>
      </c>
      <c r="I176" s="47">
        <f t="shared" si="22"/>
      </c>
      <c r="J176" s="34">
        <f t="shared" si="23"/>
      </c>
    </row>
    <row r="177" spans="2:10" ht="12.75">
      <c r="B177" s="45">
        <f t="shared" si="24"/>
      </c>
      <c r="C177" s="46">
        <f t="shared" si="25"/>
      </c>
      <c r="D177" s="47">
        <f t="shared" si="26"/>
      </c>
      <c r="E177" s="47">
        <f t="shared" si="18"/>
      </c>
      <c r="F177" s="47">
        <f t="shared" si="19"/>
      </c>
      <c r="G177" s="47">
        <f t="shared" si="20"/>
      </c>
      <c r="H177" s="47">
        <f t="shared" si="21"/>
      </c>
      <c r="I177" s="47">
        <f t="shared" si="22"/>
      </c>
      <c r="J177" s="34">
        <f t="shared" si="23"/>
      </c>
    </row>
    <row r="178" spans="2:10" ht="12.75">
      <c r="B178" s="45">
        <f t="shared" si="24"/>
      </c>
      <c r="C178" s="46">
        <f t="shared" si="25"/>
      </c>
      <c r="D178" s="47">
        <f t="shared" si="26"/>
      </c>
      <c r="E178" s="47">
        <f t="shared" si="18"/>
      </c>
      <c r="F178" s="47">
        <f t="shared" si="19"/>
      </c>
      <c r="G178" s="47">
        <f t="shared" si="20"/>
      </c>
      <c r="H178" s="47">
        <f t="shared" si="21"/>
      </c>
      <c r="I178" s="47">
        <f t="shared" si="22"/>
      </c>
      <c r="J178" s="34">
        <f t="shared" si="23"/>
      </c>
    </row>
    <row r="179" spans="2:10" ht="12.75">
      <c r="B179" s="45">
        <f t="shared" si="24"/>
      </c>
      <c r="C179" s="46">
        <f t="shared" si="25"/>
      </c>
      <c r="D179" s="47">
        <f t="shared" si="26"/>
      </c>
      <c r="E179" s="47">
        <f t="shared" si="18"/>
      </c>
      <c r="F179" s="47">
        <f t="shared" si="19"/>
      </c>
      <c r="G179" s="47">
        <f t="shared" si="20"/>
      </c>
      <c r="H179" s="47">
        <f t="shared" si="21"/>
      </c>
      <c r="I179" s="47">
        <f t="shared" si="22"/>
      </c>
      <c r="J179" s="34">
        <f t="shared" si="23"/>
      </c>
    </row>
    <row r="180" spans="2:10" ht="12.75">
      <c r="B180" s="45">
        <f t="shared" si="24"/>
      </c>
      <c r="C180" s="46">
        <f t="shared" si="25"/>
      </c>
      <c r="D180" s="47">
        <f t="shared" si="26"/>
      </c>
      <c r="E180" s="47">
        <f t="shared" si="18"/>
      </c>
      <c r="F180" s="47">
        <f t="shared" si="19"/>
      </c>
      <c r="G180" s="47">
        <f t="shared" si="20"/>
      </c>
      <c r="H180" s="47">
        <f t="shared" si="21"/>
      </c>
      <c r="I180" s="47">
        <f t="shared" si="22"/>
      </c>
      <c r="J180" s="34">
        <f t="shared" si="23"/>
      </c>
    </row>
    <row r="181" spans="2:10" ht="12.75">
      <c r="B181" s="45">
        <f t="shared" si="24"/>
      </c>
      <c r="C181" s="46">
        <f t="shared" si="25"/>
      </c>
      <c r="D181" s="47">
        <f t="shared" si="26"/>
      </c>
      <c r="E181" s="47">
        <f t="shared" si="18"/>
      </c>
      <c r="F181" s="47">
        <f t="shared" si="19"/>
      </c>
      <c r="G181" s="47">
        <f t="shared" si="20"/>
      </c>
      <c r="H181" s="47">
        <f t="shared" si="21"/>
      </c>
      <c r="I181" s="47">
        <f t="shared" si="22"/>
      </c>
      <c r="J181" s="34">
        <f t="shared" si="23"/>
      </c>
    </row>
    <row r="182" spans="2:10" ht="12.75">
      <c r="B182" s="45">
        <f t="shared" si="24"/>
      </c>
      <c r="C182" s="46">
        <f t="shared" si="25"/>
      </c>
      <c r="D182" s="47">
        <f t="shared" si="26"/>
      </c>
      <c r="E182" s="47">
        <f t="shared" si="18"/>
      </c>
      <c r="F182" s="47">
        <f t="shared" si="19"/>
      </c>
      <c r="G182" s="47">
        <f t="shared" si="20"/>
      </c>
      <c r="H182" s="47">
        <f t="shared" si="21"/>
      </c>
      <c r="I182" s="47">
        <f t="shared" si="22"/>
      </c>
      <c r="J182" s="34">
        <f t="shared" si="23"/>
      </c>
    </row>
    <row r="183" spans="2:10" ht="12.75">
      <c r="B183" s="45">
        <f t="shared" si="24"/>
      </c>
      <c r="C183" s="46">
        <f t="shared" si="25"/>
      </c>
      <c r="D183" s="47">
        <f t="shared" si="26"/>
      </c>
      <c r="E183" s="47">
        <f t="shared" si="18"/>
      </c>
      <c r="F183" s="47">
        <f t="shared" si="19"/>
      </c>
      <c r="G183" s="47">
        <f t="shared" si="20"/>
      </c>
      <c r="H183" s="47">
        <f t="shared" si="21"/>
      </c>
      <c r="I183" s="47">
        <f t="shared" si="22"/>
      </c>
      <c r="J183" s="34">
        <f t="shared" si="23"/>
      </c>
    </row>
    <row r="184" spans="2:10" ht="12.75">
      <c r="B184" s="45">
        <f t="shared" si="24"/>
      </c>
      <c r="C184" s="46">
        <f t="shared" si="25"/>
      </c>
      <c r="D184" s="47">
        <f t="shared" si="26"/>
      </c>
      <c r="E184" s="47">
        <f t="shared" si="18"/>
      </c>
      <c r="F184" s="47">
        <f t="shared" si="19"/>
      </c>
      <c r="G184" s="47">
        <f t="shared" si="20"/>
      </c>
      <c r="H184" s="47">
        <f t="shared" si="21"/>
      </c>
      <c r="I184" s="47">
        <f t="shared" si="22"/>
      </c>
      <c r="J184" s="34">
        <f t="shared" si="23"/>
      </c>
    </row>
    <row r="185" spans="2:10" ht="12.75">
      <c r="B185" s="45">
        <f t="shared" si="24"/>
      </c>
      <c r="C185" s="46">
        <f t="shared" si="25"/>
      </c>
      <c r="D185" s="47">
        <f t="shared" si="26"/>
      </c>
      <c r="E185" s="47">
        <f t="shared" si="18"/>
      </c>
      <c r="F185" s="47">
        <f t="shared" si="19"/>
      </c>
      <c r="G185" s="47">
        <f t="shared" si="20"/>
      </c>
      <c r="H185" s="47">
        <f t="shared" si="21"/>
      </c>
      <c r="I185" s="47">
        <f t="shared" si="22"/>
      </c>
      <c r="J185" s="34">
        <f t="shared" si="23"/>
      </c>
    </row>
    <row r="186" spans="2:10" ht="12.75">
      <c r="B186" s="45">
        <f t="shared" si="24"/>
      </c>
      <c r="C186" s="46">
        <f t="shared" si="25"/>
      </c>
      <c r="D186" s="47">
        <f t="shared" si="26"/>
      </c>
      <c r="E186" s="47">
        <f t="shared" si="18"/>
      </c>
      <c r="F186" s="47">
        <f t="shared" si="19"/>
      </c>
      <c r="G186" s="47">
        <f t="shared" si="20"/>
      </c>
      <c r="H186" s="47">
        <f t="shared" si="21"/>
      </c>
      <c r="I186" s="47">
        <f t="shared" si="22"/>
      </c>
      <c r="J186" s="34">
        <f t="shared" si="23"/>
      </c>
    </row>
    <row r="187" spans="2:10" ht="12.75">
      <c r="B187" s="45">
        <f t="shared" si="24"/>
      </c>
      <c r="C187" s="46">
        <f t="shared" si="25"/>
      </c>
      <c r="D187" s="47">
        <f t="shared" si="26"/>
      </c>
      <c r="E187" s="47">
        <f t="shared" si="18"/>
      </c>
      <c r="F187" s="47">
        <f t="shared" si="19"/>
      </c>
      <c r="G187" s="47">
        <f t="shared" si="20"/>
      </c>
      <c r="H187" s="47">
        <f t="shared" si="21"/>
      </c>
      <c r="I187" s="47">
        <f t="shared" si="22"/>
      </c>
      <c r="J187" s="34">
        <f t="shared" si="23"/>
      </c>
    </row>
    <row r="188" spans="2:10" ht="12.75">
      <c r="B188" s="45">
        <f t="shared" si="24"/>
      </c>
      <c r="C188" s="46">
        <f t="shared" si="25"/>
      </c>
      <c r="D188" s="47">
        <f t="shared" si="26"/>
      </c>
      <c r="E188" s="47">
        <f t="shared" si="18"/>
      </c>
      <c r="F188" s="47">
        <f t="shared" si="19"/>
      </c>
      <c r="G188" s="47">
        <f t="shared" si="20"/>
      </c>
      <c r="H188" s="47">
        <f t="shared" si="21"/>
      </c>
      <c r="I188" s="47">
        <f t="shared" si="22"/>
      </c>
      <c r="J188" s="34">
        <f t="shared" si="23"/>
      </c>
    </row>
    <row r="189" spans="2:10" ht="12.75">
      <c r="B189" s="45">
        <f t="shared" si="24"/>
      </c>
      <c r="C189" s="46">
        <f t="shared" si="25"/>
      </c>
      <c r="D189" s="47">
        <f t="shared" si="26"/>
      </c>
      <c r="E189" s="47">
        <f t="shared" si="18"/>
      </c>
      <c r="F189" s="47">
        <f t="shared" si="19"/>
      </c>
      <c r="G189" s="47">
        <f t="shared" si="20"/>
      </c>
      <c r="H189" s="47">
        <f t="shared" si="21"/>
      </c>
      <c r="I189" s="47">
        <f t="shared" si="22"/>
      </c>
      <c r="J189" s="34">
        <f t="shared" si="23"/>
      </c>
    </row>
    <row r="190" spans="2:10" ht="12.75">
      <c r="B190" s="45">
        <f t="shared" si="24"/>
      </c>
      <c r="C190" s="46">
        <f t="shared" si="25"/>
      </c>
      <c r="D190" s="47">
        <f t="shared" si="26"/>
      </c>
      <c r="E190" s="47">
        <f t="shared" si="18"/>
      </c>
      <c r="F190" s="47">
        <f t="shared" si="19"/>
      </c>
      <c r="G190" s="47">
        <f t="shared" si="20"/>
      </c>
      <c r="H190" s="47">
        <f t="shared" si="21"/>
      </c>
      <c r="I190" s="47">
        <f t="shared" si="22"/>
      </c>
      <c r="J190" s="34">
        <f t="shared" si="23"/>
      </c>
    </row>
    <row r="191" spans="2:10" ht="12.75">
      <c r="B191" s="45">
        <f t="shared" si="24"/>
      </c>
      <c r="C191" s="46">
        <f t="shared" si="25"/>
      </c>
      <c r="D191" s="47">
        <f t="shared" si="26"/>
      </c>
      <c r="E191" s="47">
        <f t="shared" si="18"/>
      </c>
      <c r="F191" s="47">
        <f t="shared" si="19"/>
      </c>
      <c r="G191" s="47">
        <f t="shared" si="20"/>
      </c>
      <c r="H191" s="47">
        <f t="shared" si="21"/>
      </c>
      <c r="I191" s="47">
        <f t="shared" si="22"/>
      </c>
      <c r="J191" s="34">
        <f t="shared" si="23"/>
      </c>
    </row>
    <row r="192" spans="2:10" ht="12.75">
      <c r="B192" s="45">
        <f t="shared" si="24"/>
      </c>
      <c r="C192" s="46">
        <f t="shared" si="25"/>
      </c>
      <c r="D192" s="47">
        <f t="shared" si="26"/>
      </c>
      <c r="E192" s="47">
        <f t="shared" si="18"/>
      </c>
      <c r="F192" s="47">
        <f t="shared" si="19"/>
      </c>
      <c r="G192" s="47">
        <f t="shared" si="20"/>
      </c>
      <c r="H192" s="47">
        <f t="shared" si="21"/>
      </c>
      <c r="I192" s="47">
        <f t="shared" si="22"/>
      </c>
      <c r="J192" s="34">
        <f t="shared" si="23"/>
      </c>
    </row>
    <row r="193" spans="2:10" ht="12.75">
      <c r="B193" s="45">
        <f t="shared" si="24"/>
      </c>
      <c r="C193" s="46">
        <f t="shared" si="25"/>
      </c>
      <c r="D193" s="47">
        <f t="shared" si="26"/>
      </c>
      <c r="E193" s="47">
        <f t="shared" si="18"/>
      </c>
      <c r="F193" s="47">
        <f t="shared" si="19"/>
      </c>
      <c r="G193" s="47">
        <f t="shared" si="20"/>
      </c>
      <c r="H193" s="47">
        <f t="shared" si="21"/>
      </c>
      <c r="I193" s="47">
        <f t="shared" si="22"/>
      </c>
      <c r="J193" s="34">
        <f t="shared" si="23"/>
      </c>
    </row>
    <row r="194" spans="2:10" ht="12.75">
      <c r="B194" s="45">
        <f t="shared" si="24"/>
      </c>
      <c r="C194" s="46">
        <f t="shared" si="25"/>
      </c>
      <c r="D194" s="47">
        <f t="shared" si="26"/>
      </c>
      <c r="E194" s="47">
        <f t="shared" si="18"/>
      </c>
      <c r="F194" s="47">
        <f t="shared" si="19"/>
      </c>
      <c r="G194" s="47">
        <f t="shared" si="20"/>
      </c>
      <c r="H194" s="47">
        <f t="shared" si="21"/>
      </c>
      <c r="I194" s="47">
        <f t="shared" si="22"/>
      </c>
      <c r="J194" s="34">
        <f t="shared" si="23"/>
      </c>
    </row>
    <row r="195" spans="2:10" ht="12.75">
      <c r="B195" s="45">
        <f t="shared" si="24"/>
      </c>
      <c r="C195" s="46">
        <f t="shared" si="25"/>
      </c>
      <c r="D195" s="47">
        <f t="shared" si="26"/>
      </c>
      <c r="E195" s="47">
        <f t="shared" si="18"/>
      </c>
      <c r="F195" s="47">
        <f t="shared" si="19"/>
      </c>
      <c r="G195" s="47">
        <f t="shared" si="20"/>
      </c>
      <c r="H195" s="47">
        <f t="shared" si="21"/>
      </c>
      <c r="I195" s="47">
        <f t="shared" si="22"/>
      </c>
      <c r="J195" s="34">
        <f t="shared" si="23"/>
      </c>
    </row>
    <row r="196" spans="2:10" ht="12.75">
      <c r="B196" s="45">
        <f t="shared" si="24"/>
      </c>
      <c r="C196" s="46">
        <f t="shared" si="25"/>
      </c>
      <c r="D196" s="47">
        <f t="shared" si="26"/>
      </c>
      <c r="E196" s="47">
        <f t="shared" si="18"/>
      </c>
      <c r="F196" s="47">
        <f t="shared" si="19"/>
      </c>
      <c r="G196" s="47">
        <f t="shared" si="20"/>
      </c>
      <c r="H196" s="47">
        <f t="shared" si="21"/>
      </c>
      <c r="I196" s="47">
        <f t="shared" si="22"/>
      </c>
      <c r="J196" s="34">
        <f t="shared" si="23"/>
      </c>
    </row>
    <row r="197" spans="2:10" ht="12.75">
      <c r="B197" s="45">
        <f t="shared" si="24"/>
      </c>
      <c r="C197" s="46">
        <f t="shared" si="25"/>
      </c>
      <c r="D197" s="47">
        <f t="shared" si="26"/>
      </c>
      <c r="E197" s="47">
        <f t="shared" si="18"/>
      </c>
      <c r="F197" s="47">
        <f t="shared" si="19"/>
      </c>
      <c r="G197" s="47">
        <f t="shared" si="20"/>
      </c>
      <c r="H197" s="47">
        <f t="shared" si="21"/>
      </c>
      <c r="I197" s="47">
        <f t="shared" si="22"/>
      </c>
      <c r="J197" s="34">
        <f t="shared" si="23"/>
      </c>
    </row>
    <row r="198" spans="2:10" ht="12.75">
      <c r="B198" s="45">
        <f t="shared" si="24"/>
      </c>
      <c r="C198" s="46">
        <f t="shared" si="25"/>
      </c>
      <c r="D198" s="47">
        <f t="shared" si="26"/>
      </c>
      <c r="E198" s="47">
        <f t="shared" si="18"/>
      </c>
      <c r="F198" s="47">
        <f t="shared" si="19"/>
      </c>
      <c r="G198" s="47">
        <f t="shared" si="20"/>
      </c>
      <c r="H198" s="47">
        <f t="shared" si="21"/>
      </c>
      <c r="I198" s="47">
        <f t="shared" si="22"/>
      </c>
      <c r="J198" s="34">
        <f t="shared" si="23"/>
      </c>
    </row>
    <row r="199" spans="2:10" ht="12.75">
      <c r="B199" s="45">
        <f t="shared" si="24"/>
      </c>
      <c r="C199" s="46">
        <f t="shared" si="25"/>
      </c>
      <c r="D199" s="47">
        <f t="shared" si="26"/>
      </c>
      <c r="E199" s="47">
        <f t="shared" si="18"/>
      </c>
      <c r="F199" s="47">
        <f t="shared" si="19"/>
      </c>
      <c r="G199" s="47">
        <f t="shared" si="20"/>
      </c>
      <c r="H199" s="47">
        <f t="shared" si="21"/>
      </c>
      <c r="I199" s="47">
        <f t="shared" si="22"/>
      </c>
      <c r="J199" s="34">
        <f t="shared" si="23"/>
      </c>
    </row>
    <row r="200" spans="2:10" ht="12.75">
      <c r="B200" s="45">
        <f t="shared" si="24"/>
      </c>
      <c r="C200" s="46">
        <f t="shared" si="25"/>
      </c>
      <c r="D200" s="47">
        <f t="shared" si="26"/>
      </c>
      <c r="E200" s="47">
        <f t="shared" si="18"/>
      </c>
      <c r="F200" s="47">
        <f t="shared" si="19"/>
      </c>
      <c r="G200" s="47">
        <f t="shared" si="20"/>
      </c>
      <c r="H200" s="47">
        <f t="shared" si="21"/>
      </c>
      <c r="I200" s="47">
        <f t="shared" si="22"/>
      </c>
      <c r="J200" s="34">
        <f t="shared" si="23"/>
      </c>
    </row>
    <row r="201" spans="2:10" ht="12.75">
      <c r="B201" s="45">
        <f t="shared" si="24"/>
      </c>
      <c r="C201" s="46">
        <f t="shared" si="25"/>
      </c>
      <c r="D201" s="47">
        <f t="shared" si="26"/>
      </c>
      <c r="E201" s="47">
        <f t="shared" si="18"/>
      </c>
      <c r="F201" s="47">
        <f t="shared" si="19"/>
      </c>
      <c r="G201" s="47">
        <f t="shared" si="20"/>
      </c>
      <c r="H201" s="47">
        <f t="shared" si="21"/>
      </c>
      <c r="I201" s="47">
        <f t="shared" si="22"/>
      </c>
      <c r="J201" s="34">
        <f t="shared" si="23"/>
      </c>
    </row>
    <row r="202" spans="2:10" ht="12.75">
      <c r="B202" s="45">
        <f t="shared" si="24"/>
      </c>
      <c r="C202" s="46">
        <f t="shared" si="25"/>
      </c>
      <c r="D202" s="47">
        <f t="shared" si="26"/>
      </c>
      <c r="E202" s="47">
        <f t="shared" si="18"/>
      </c>
      <c r="F202" s="47">
        <f t="shared" si="19"/>
      </c>
      <c r="G202" s="47">
        <f t="shared" si="20"/>
      </c>
      <c r="H202" s="47">
        <f t="shared" si="21"/>
      </c>
      <c r="I202" s="47">
        <f t="shared" si="22"/>
      </c>
      <c r="J202" s="34">
        <f t="shared" si="23"/>
      </c>
    </row>
    <row r="203" spans="2:10" ht="12.75">
      <c r="B203" s="45">
        <f t="shared" si="24"/>
      </c>
      <c r="C203" s="46">
        <f t="shared" si="25"/>
      </c>
      <c r="D203" s="47">
        <f t="shared" si="26"/>
      </c>
      <c r="E203" s="47">
        <f t="shared" si="18"/>
      </c>
      <c r="F203" s="47">
        <f t="shared" si="19"/>
      </c>
      <c r="G203" s="47">
        <f t="shared" si="20"/>
      </c>
      <c r="H203" s="47">
        <f t="shared" si="21"/>
      </c>
      <c r="I203" s="47">
        <f t="shared" si="22"/>
      </c>
      <c r="J203" s="34">
        <f t="shared" si="23"/>
      </c>
    </row>
    <row r="204" spans="2:10" ht="12.75">
      <c r="B204" s="45">
        <f t="shared" si="24"/>
      </c>
      <c r="C204" s="46">
        <f t="shared" si="25"/>
      </c>
      <c r="D204" s="47">
        <f t="shared" si="26"/>
      </c>
      <c r="E204" s="47">
        <f t="shared" si="18"/>
      </c>
      <c r="F204" s="47">
        <f t="shared" si="19"/>
      </c>
      <c r="G204" s="47">
        <f t="shared" si="20"/>
      </c>
      <c r="H204" s="47">
        <f t="shared" si="21"/>
      </c>
      <c r="I204" s="47">
        <f t="shared" si="22"/>
      </c>
      <c r="J204" s="34">
        <f t="shared" si="23"/>
      </c>
    </row>
    <row r="205" spans="2:10" ht="12.75">
      <c r="B205" s="45">
        <f t="shared" si="24"/>
      </c>
      <c r="C205" s="46">
        <f t="shared" si="25"/>
      </c>
      <c r="D205" s="47">
        <f t="shared" si="26"/>
      </c>
      <c r="E205" s="47">
        <f t="shared" si="18"/>
      </c>
      <c r="F205" s="47">
        <f t="shared" si="19"/>
      </c>
      <c r="G205" s="47">
        <f t="shared" si="20"/>
      </c>
      <c r="H205" s="47">
        <f t="shared" si="21"/>
      </c>
      <c r="I205" s="47">
        <f t="shared" si="22"/>
      </c>
      <c r="J205" s="34">
        <f t="shared" si="23"/>
      </c>
    </row>
    <row r="206" spans="2:10" ht="12.75">
      <c r="B206" s="45">
        <f t="shared" si="24"/>
      </c>
      <c r="C206" s="46">
        <f t="shared" si="25"/>
      </c>
      <c r="D206" s="47">
        <f t="shared" si="26"/>
      </c>
      <c r="E206" s="47">
        <f t="shared" si="18"/>
      </c>
      <c r="F206" s="47">
        <f t="shared" si="19"/>
      </c>
      <c r="G206" s="47">
        <f t="shared" si="20"/>
      </c>
      <c r="H206" s="47">
        <f t="shared" si="21"/>
      </c>
      <c r="I206" s="47">
        <f t="shared" si="22"/>
      </c>
      <c r="J206" s="34">
        <f t="shared" si="23"/>
      </c>
    </row>
    <row r="207" spans="2:10" ht="12.75">
      <c r="B207" s="45">
        <f t="shared" si="24"/>
      </c>
      <c r="C207" s="46">
        <f t="shared" si="25"/>
      </c>
      <c r="D207" s="47">
        <f t="shared" si="26"/>
      </c>
      <c r="E207" s="47">
        <f t="shared" si="18"/>
      </c>
      <c r="F207" s="47">
        <f t="shared" si="19"/>
      </c>
      <c r="G207" s="47">
        <f t="shared" si="20"/>
      </c>
      <c r="H207" s="47">
        <f t="shared" si="21"/>
      </c>
      <c r="I207" s="47">
        <f t="shared" si="22"/>
      </c>
      <c r="J207" s="34">
        <f t="shared" si="23"/>
      </c>
    </row>
    <row r="208" spans="2:10" ht="12.75">
      <c r="B208" s="45">
        <f t="shared" si="24"/>
      </c>
      <c r="C208" s="46">
        <f t="shared" si="25"/>
      </c>
      <c r="D208" s="47">
        <f t="shared" si="26"/>
      </c>
      <c r="E208" s="47">
        <f t="shared" si="18"/>
      </c>
      <c r="F208" s="47">
        <f t="shared" si="19"/>
      </c>
      <c r="G208" s="47">
        <f t="shared" si="20"/>
      </c>
      <c r="H208" s="47">
        <f t="shared" si="21"/>
      </c>
      <c r="I208" s="47">
        <f t="shared" si="22"/>
      </c>
      <c r="J208" s="34">
        <f t="shared" si="23"/>
      </c>
    </row>
    <row r="209" spans="2:10" ht="12.75">
      <c r="B209" s="45">
        <f t="shared" si="24"/>
      </c>
      <c r="C209" s="46">
        <f t="shared" si="25"/>
      </c>
      <c r="D209" s="47">
        <f t="shared" si="26"/>
      </c>
      <c r="E209" s="47">
        <f t="shared" si="18"/>
      </c>
      <c r="F209" s="47">
        <f t="shared" si="19"/>
      </c>
      <c r="G209" s="47">
        <f t="shared" si="20"/>
      </c>
      <c r="H209" s="47">
        <f t="shared" si="21"/>
      </c>
      <c r="I209" s="47">
        <f t="shared" si="22"/>
      </c>
      <c r="J209" s="34">
        <f t="shared" si="23"/>
      </c>
    </row>
    <row r="210" spans="2:10" ht="12.75">
      <c r="B210" s="45">
        <f t="shared" si="24"/>
      </c>
      <c r="C210" s="46">
        <f t="shared" si="25"/>
      </c>
      <c r="D210" s="47">
        <f t="shared" si="26"/>
      </c>
      <c r="E210" s="47">
        <f t="shared" si="18"/>
      </c>
      <c r="F210" s="47">
        <f t="shared" si="19"/>
      </c>
      <c r="G210" s="47">
        <f t="shared" si="20"/>
      </c>
      <c r="H210" s="47">
        <f t="shared" si="21"/>
      </c>
      <c r="I210" s="47">
        <f t="shared" si="22"/>
      </c>
      <c r="J210" s="34">
        <f t="shared" si="23"/>
      </c>
    </row>
    <row r="211" spans="2:10" ht="12.75">
      <c r="B211" s="45">
        <f t="shared" si="24"/>
      </c>
      <c r="C211" s="46">
        <f t="shared" si="25"/>
      </c>
      <c r="D211" s="47">
        <f t="shared" si="26"/>
      </c>
      <c r="E211" s="47">
        <f t="shared" si="18"/>
      </c>
      <c r="F211" s="47">
        <f t="shared" si="19"/>
      </c>
      <c r="G211" s="47">
        <f t="shared" si="20"/>
      </c>
      <c r="H211" s="47">
        <f t="shared" si="21"/>
      </c>
      <c r="I211" s="47">
        <f t="shared" si="22"/>
      </c>
      <c r="J211" s="34">
        <f t="shared" si="23"/>
      </c>
    </row>
    <row r="212" spans="2:10" ht="12.75">
      <c r="B212" s="45">
        <f t="shared" si="24"/>
      </c>
      <c r="C212" s="46">
        <f t="shared" si="25"/>
      </c>
      <c r="D212" s="47">
        <f t="shared" si="26"/>
      </c>
      <c r="E212" s="47">
        <f t="shared" si="18"/>
      </c>
      <c r="F212" s="47">
        <f t="shared" si="19"/>
      </c>
      <c r="G212" s="47">
        <f t="shared" si="20"/>
      </c>
      <c r="H212" s="47">
        <f t="shared" si="21"/>
      </c>
      <c r="I212" s="47">
        <f t="shared" si="22"/>
      </c>
      <c r="J212" s="34">
        <f t="shared" si="23"/>
      </c>
    </row>
    <row r="213" spans="2:10" ht="12.75">
      <c r="B213" s="45">
        <f t="shared" si="24"/>
      </c>
      <c r="C213" s="46">
        <f t="shared" si="25"/>
      </c>
      <c r="D213" s="47">
        <f t="shared" si="26"/>
      </c>
      <c r="E213" s="47">
        <f t="shared" si="18"/>
      </c>
      <c r="F213" s="47">
        <f t="shared" si="19"/>
      </c>
      <c r="G213" s="47">
        <f t="shared" si="20"/>
      </c>
      <c r="H213" s="47">
        <f t="shared" si="21"/>
      </c>
      <c r="I213" s="47">
        <f t="shared" si="22"/>
      </c>
      <c r="J213" s="34">
        <f t="shared" si="23"/>
      </c>
    </row>
    <row r="214" spans="2:10" ht="12.75">
      <c r="B214" s="45">
        <f t="shared" si="24"/>
      </c>
      <c r="C214" s="46">
        <f t="shared" si="25"/>
      </c>
      <c r="D214" s="47">
        <f t="shared" si="26"/>
      </c>
      <c r="E214" s="47">
        <f aca="true" t="shared" si="27" ref="E214:E277">IF(B214&lt;&gt;"",$E$14,"")</f>
      </c>
      <c r="F214" s="47">
        <f aca="true" t="shared" si="28" ref="F214:F277">IF(B214&lt;&gt;"",$E$11,"")</f>
      </c>
      <c r="G214" s="47">
        <f aca="true" t="shared" si="29" ref="G214:G277">IF(B214&lt;&gt;"",E214+F214,"")</f>
      </c>
      <c r="H214" s="47">
        <f aca="true" t="shared" si="30" ref="H214:H277">IF(B214&lt;&gt;"",E214+F214-I214,"")</f>
      </c>
      <c r="I214" s="47">
        <f aca="true" t="shared" si="31" ref="I214:I277">IF(B214&lt;&gt;"",D214*$E$8/12,"")</f>
      </c>
      <c r="J214" s="34">
        <f aca="true" t="shared" si="32" ref="J214:J277">IF(B214&lt;&gt;"",D214-H214,"")</f>
      </c>
    </row>
    <row r="215" spans="2:10" ht="12.75">
      <c r="B215" s="45">
        <f aca="true" t="shared" si="33" ref="B215:B278">IF(OR(ISERROR(IF(B214+1&lt;=$E$15,B214+1,"")),J214&lt;=0),"",IF(B214+1&lt;=$E$15,B214+1,""))</f>
      </c>
      <c r="C215" s="46">
        <f aca="true" t="shared" si="34" ref="C215:C278">IF(B215&lt;&gt;"",DATE(YEAR(C214),MONTH(C214)+1,DAY(C214)),"")</f>
      </c>
      <c r="D215" s="47">
        <f aca="true" t="shared" si="35" ref="D215:D278">IF(B215&lt;&gt;"",J214,"")</f>
      </c>
      <c r="E215" s="47">
        <f t="shared" si="27"/>
      </c>
      <c r="F215" s="47">
        <f t="shared" si="28"/>
      </c>
      <c r="G215" s="47">
        <f t="shared" si="29"/>
      </c>
      <c r="H215" s="47">
        <f t="shared" si="30"/>
      </c>
      <c r="I215" s="47">
        <f t="shared" si="31"/>
      </c>
      <c r="J215" s="34">
        <f t="shared" si="32"/>
      </c>
    </row>
    <row r="216" spans="2:10" ht="12.75">
      <c r="B216" s="45">
        <f t="shared" si="33"/>
      </c>
      <c r="C216" s="46">
        <f t="shared" si="34"/>
      </c>
      <c r="D216" s="47">
        <f t="shared" si="35"/>
      </c>
      <c r="E216" s="47">
        <f t="shared" si="27"/>
      </c>
      <c r="F216" s="47">
        <f t="shared" si="28"/>
      </c>
      <c r="G216" s="47">
        <f t="shared" si="29"/>
      </c>
      <c r="H216" s="47">
        <f t="shared" si="30"/>
      </c>
      <c r="I216" s="47">
        <f t="shared" si="31"/>
      </c>
      <c r="J216" s="34">
        <f t="shared" si="32"/>
      </c>
    </row>
    <row r="217" spans="2:10" ht="12.75">
      <c r="B217" s="45">
        <f t="shared" si="33"/>
      </c>
      <c r="C217" s="46">
        <f t="shared" si="34"/>
      </c>
      <c r="D217" s="47">
        <f t="shared" si="35"/>
      </c>
      <c r="E217" s="47">
        <f t="shared" si="27"/>
      </c>
      <c r="F217" s="47">
        <f t="shared" si="28"/>
      </c>
      <c r="G217" s="47">
        <f t="shared" si="29"/>
      </c>
      <c r="H217" s="47">
        <f t="shared" si="30"/>
      </c>
      <c r="I217" s="47">
        <f t="shared" si="31"/>
      </c>
      <c r="J217" s="34">
        <f t="shared" si="32"/>
      </c>
    </row>
    <row r="218" spans="2:10" ht="12.75">
      <c r="B218" s="45">
        <f t="shared" si="33"/>
      </c>
      <c r="C218" s="46">
        <f t="shared" si="34"/>
      </c>
      <c r="D218" s="47">
        <f t="shared" si="35"/>
      </c>
      <c r="E218" s="47">
        <f t="shared" si="27"/>
      </c>
      <c r="F218" s="47">
        <f t="shared" si="28"/>
      </c>
      <c r="G218" s="47">
        <f t="shared" si="29"/>
      </c>
      <c r="H218" s="47">
        <f t="shared" si="30"/>
      </c>
      <c r="I218" s="47">
        <f t="shared" si="31"/>
      </c>
      <c r="J218" s="34">
        <f t="shared" si="32"/>
      </c>
    </row>
    <row r="219" spans="2:10" ht="12.75">
      <c r="B219" s="45">
        <f t="shared" si="33"/>
      </c>
      <c r="C219" s="46">
        <f t="shared" si="34"/>
      </c>
      <c r="D219" s="47">
        <f t="shared" si="35"/>
      </c>
      <c r="E219" s="47">
        <f t="shared" si="27"/>
      </c>
      <c r="F219" s="47">
        <f t="shared" si="28"/>
      </c>
      <c r="G219" s="47">
        <f t="shared" si="29"/>
      </c>
      <c r="H219" s="47">
        <f t="shared" si="30"/>
      </c>
      <c r="I219" s="47">
        <f t="shared" si="31"/>
      </c>
      <c r="J219" s="34">
        <f t="shared" si="32"/>
      </c>
    </row>
    <row r="220" spans="2:10" ht="12.75">
      <c r="B220" s="45">
        <f t="shared" si="33"/>
      </c>
      <c r="C220" s="46">
        <f t="shared" si="34"/>
      </c>
      <c r="D220" s="47">
        <f t="shared" si="35"/>
      </c>
      <c r="E220" s="47">
        <f t="shared" si="27"/>
      </c>
      <c r="F220" s="47">
        <f t="shared" si="28"/>
      </c>
      <c r="G220" s="47">
        <f t="shared" si="29"/>
      </c>
      <c r="H220" s="47">
        <f t="shared" si="30"/>
      </c>
      <c r="I220" s="47">
        <f t="shared" si="31"/>
      </c>
      <c r="J220" s="34">
        <f t="shared" si="32"/>
      </c>
    </row>
    <row r="221" spans="2:10" ht="12.75">
      <c r="B221" s="45">
        <f t="shared" si="33"/>
      </c>
      <c r="C221" s="46">
        <f t="shared" si="34"/>
      </c>
      <c r="D221" s="47">
        <f t="shared" si="35"/>
      </c>
      <c r="E221" s="47">
        <f t="shared" si="27"/>
      </c>
      <c r="F221" s="47">
        <f t="shared" si="28"/>
      </c>
      <c r="G221" s="47">
        <f t="shared" si="29"/>
      </c>
      <c r="H221" s="47">
        <f t="shared" si="30"/>
      </c>
      <c r="I221" s="47">
        <f t="shared" si="31"/>
      </c>
      <c r="J221" s="34">
        <f t="shared" si="32"/>
      </c>
    </row>
    <row r="222" spans="2:10" ht="12.75">
      <c r="B222" s="45">
        <f t="shared" si="33"/>
      </c>
      <c r="C222" s="46">
        <f t="shared" si="34"/>
      </c>
      <c r="D222" s="47">
        <f t="shared" si="35"/>
      </c>
      <c r="E222" s="47">
        <f t="shared" si="27"/>
      </c>
      <c r="F222" s="47">
        <f t="shared" si="28"/>
      </c>
      <c r="G222" s="47">
        <f t="shared" si="29"/>
      </c>
      <c r="H222" s="47">
        <f t="shared" si="30"/>
      </c>
      <c r="I222" s="47">
        <f t="shared" si="31"/>
      </c>
      <c r="J222" s="34">
        <f t="shared" si="32"/>
      </c>
    </row>
    <row r="223" spans="2:10" ht="12.75">
      <c r="B223" s="45">
        <f t="shared" si="33"/>
      </c>
      <c r="C223" s="46">
        <f t="shared" si="34"/>
      </c>
      <c r="D223" s="47">
        <f t="shared" si="35"/>
      </c>
      <c r="E223" s="47">
        <f t="shared" si="27"/>
      </c>
      <c r="F223" s="47">
        <f t="shared" si="28"/>
      </c>
      <c r="G223" s="47">
        <f t="shared" si="29"/>
      </c>
      <c r="H223" s="47">
        <f t="shared" si="30"/>
      </c>
      <c r="I223" s="47">
        <f t="shared" si="31"/>
      </c>
      <c r="J223" s="34">
        <f t="shared" si="32"/>
      </c>
    </row>
    <row r="224" spans="2:10" ht="12.75">
      <c r="B224" s="45">
        <f t="shared" si="33"/>
      </c>
      <c r="C224" s="46">
        <f t="shared" si="34"/>
      </c>
      <c r="D224" s="47">
        <f t="shared" si="35"/>
      </c>
      <c r="E224" s="47">
        <f t="shared" si="27"/>
      </c>
      <c r="F224" s="47">
        <f t="shared" si="28"/>
      </c>
      <c r="G224" s="47">
        <f t="shared" si="29"/>
      </c>
      <c r="H224" s="47">
        <f t="shared" si="30"/>
      </c>
      <c r="I224" s="47">
        <f t="shared" si="31"/>
      </c>
      <c r="J224" s="34">
        <f t="shared" si="32"/>
      </c>
    </row>
    <row r="225" spans="2:10" ht="12.75">
      <c r="B225" s="45">
        <f t="shared" si="33"/>
      </c>
      <c r="C225" s="46">
        <f t="shared" si="34"/>
      </c>
      <c r="D225" s="47">
        <f t="shared" si="35"/>
      </c>
      <c r="E225" s="47">
        <f t="shared" si="27"/>
      </c>
      <c r="F225" s="47">
        <f t="shared" si="28"/>
      </c>
      <c r="G225" s="47">
        <f t="shared" si="29"/>
      </c>
      <c r="H225" s="47">
        <f t="shared" si="30"/>
      </c>
      <c r="I225" s="47">
        <f t="shared" si="31"/>
      </c>
      <c r="J225" s="34">
        <f t="shared" si="32"/>
      </c>
    </row>
    <row r="226" spans="2:10" ht="12.75">
      <c r="B226" s="45">
        <f t="shared" si="33"/>
      </c>
      <c r="C226" s="46">
        <f t="shared" si="34"/>
      </c>
      <c r="D226" s="47">
        <f t="shared" si="35"/>
      </c>
      <c r="E226" s="47">
        <f t="shared" si="27"/>
      </c>
      <c r="F226" s="47">
        <f t="shared" si="28"/>
      </c>
      <c r="G226" s="47">
        <f t="shared" si="29"/>
      </c>
      <c r="H226" s="47">
        <f t="shared" si="30"/>
      </c>
      <c r="I226" s="47">
        <f t="shared" si="31"/>
      </c>
      <c r="J226" s="34">
        <f t="shared" si="32"/>
      </c>
    </row>
    <row r="227" spans="2:10" ht="12.75">
      <c r="B227" s="45">
        <f t="shared" si="33"/>
      </c>
      <c r="C227" s="46">
        <f t="shared" si="34"/>
      </c>
      <c r="D227" s="47">
        <f t="shared" si="35"/>
      </c>
      <c r="E227" s="47">
        <f t="shared" si="27"/>
      </c>
      <c r="F227" s="47">
        <f t="shared" si="28"/>
      </c>
      <c r="G227" s="47">
        <f t="shared" si="29"/>
      </c>
      <c r="H227" s="47">
        <f t="shared" si="30"/>
      </c>
      <c r="I227" s="47">
        <f t="shared" si="31"/>
      </c>
      <c r="J227" s="34">
        <f t="shared" si="32"/>
      </c>
    </row>
    <row r="228" spans="2:10" ht="12.75">
      <c r="B228" s="45">
        <f t="shared" si="33"/>
      </c>
      <c r="C228" s="46">
        <f t="shared" si="34"/>
      </c>
      <c r="D228" s="47">
        <f t="shared" si="35"/>
      </c>
      <c r="E228" s="47">
        <f t="shared" si="27"/>
      </c>
      <c r="F228" s="47">
        <f t="shared" si="28"/>
      </c>
      <c r="G228" s="47">
        <f t="shared" si="29"/>
      </c>
      <c r="H228" s="47">
        <f t="shared" si="30"/>
      </c>
      <c r="I228" s="47">
        <f t="shared" si="31"/>
      </c>
      <c r="J228" s="34">
        <f t="shared" si="32"/>
      </c>
    </row>
    <row r="229" spans="2:10" ht="12.75">
      <c r="B229" s="45">
        <f t="shared" si="33"/>
      </c>
      <c r="C229" s="46">
        <f t="shared" si="34"/>
      </c>
      <c r="D229" s="47">
        <f t="shared" si="35"/>
      </c>
      <c r="E229" s="47">
        <f t="shared" si="27"/>
      </c>
      <c r="F229" s="47">
        <f t="shared" si="28"/>
      </c>
      <c r="G229" s="47">
        <f t="shared" si="29"/>
      </c>
      <c r="H229" s="47">
        <f t="shared" si="30"/>
      </c>
      <c r="I229" s="47">
        <f t="shared" si="31"/>
      </c>
      <c r="J229" s="34">
        <f t="shared" si="32"/>
      </c>
    </row>
    <row r="230" spans="2:10" ht="12.75">
      <c r="B230" s="45">
        <f t="shared" si="33"/>
      </c>
      <c r="C230" s="46">
        <f t="shared" si="34"/>
      </c>
      <c r="D230" s="47">
        <f t="shared" si="35"/>
      </c>
      <c r="E230" s="47">
        <f t="shared" si="27"/>
      </c>
      <c r="F230" s="47">
        <f t="shared" si="28"/>
      </c>
      <c r="G230" s="47">
        <f t="shared" si="29"/>
      </c>
      <c r="H230" s="47">
        <f t="shared" si="30"/>
      </c>
      <c r="I230" s="47">
        <f t="shared" si="31"/>
      </c>
      <c r="J230" s="34">
        <f t="shared" si="32"/>
      </c>
    </row>
    <row r="231" spans="2:10" ht="12.75">
      <c r="B231" s="45">
        <f t="shared" si="33"/>
      </c>
      <c r="C231" s="46">
        <f t="shared" si="34"/>
      </c>
      <c r="D231" s="47">
        <f t="shared" si="35"/>
      </c>
      <c r="E231" s="47">
        <f t="shared" si="27"/>
      </c>
      <c r="F231" s="47">
        <f t="shared" si="28"/>
      </c>
      <c r="G231" s="47">
        <f t="shared" si="29"/>
      </c>
      <c r="H231" s="47">
        <f t="shared" si="30"/>
      </c>
      <c r="I231" s="47">
        <f t="shared" si="31"/>
      </c>
      <c r="J231" s="34">
        <f t="shared" si="32"/>
      </c>
    </row>
    <row r="232" spans="2:10" ht="12.75">
      <c r="B232" s="45">
        <f t="shared" si="33"/>
      </c>
      <c r="C232" s="46">
        <f t="shared" si="34"/>
      </c>
      <c r="D232" s="47">
        <f t="shared" si="35"/>
      </c>
      <c r="E232" s="47">
        <f t="shared" si="27"/>
      </c>
      <c r="F232" s="47">
        <f t="shared" si="28"/>
      </c>
      <c r="G232" s="47">
        <f t="shared" si="29"/>
      </c>
      <c r="H232" s="47">
        <f t="shared" si="30"/>
      </c>
      <c r="I232" s="47">
        <f t="shared" si="31"/>
      </c>
      <c r="J232" s="34">
        <f t="shared" si="32"/>
      </c>
    </row>
    <row r="233" spans="2:10" ht="12.75">
      <c r="B233" s="45">
        <f t="shared" si="33"/>
      </c>
      <c r="C233" s="46">
        <f t="shared" si="34"/>
      </c>
      <c r="D233" s="47">
        <f t="shared" si="35"/>
      </c>
      <c r="E233" s="47">
        <f t="shared" si="27"/>
      </c>
      <c r="F233" s="47">
        <f t="shared" si="28"/>
      </c>
      <c r="G233" s="47">
        <f t="shared" si="29"/>
      </c>
      <c r="H233" s="47">
        <f t="shared" si="30"/>
      </c>
      <c r="I233" s="47">
        <f t="shared" si="31"/>
      </c>
      <c r="J233" s="34">
        <f t="shared" si="32"/>
      </c>
    </row>
    <row r="234" spans="2:10" ht="12.75">
      <c r="B234" s="45">
        <f t="shared" si="33"/>
      </c>
      <c r="C234" s="46">
        <f t="shared" si="34"/>
      </c>
      <c r="D234" s="47">
        <f t="shared" si="35"/>
      </c>
      <c r="E234" s="47">
        <f t="shared" si="27"/>
      </c>
      <c r="F234" s="47">
        <f t="shared" si="28"/>
      </c>
      <c r="G234" s="47">
        <f t="shared" si="29"/>
      </c>
      <c r="H234" s="47">
        <f t="shared" si="30"/>
      </c>
      <c r="I234" s="47">
        <f t="shared" si="31"/>
      </c>
      <c r="J234" s="34">
        <f t="shared" si="32"/>
      </c>
    </row>
    <row r="235" spans="2:10" ht="12.75">
      <c r="B235" s="45">
        <f t="shared" si="33"/>
      </c>
      <c r="C235" s="46">
        <f t="shared" si="34"/>
      </c>
      <c r="D235" s="47">
        <f t="shared" si="35"/>
      </c>
      <c r="E235" s="47">
        <f t="shared" si="27"/>
      </c>
      <c r="F235" s="47">
        <f t="shared" si="28"/>
      </c>
      <c r="G235" s="47">
        <f t="shared" si="29"/>
      </c>
      <c r="H235" s="47">
        <f t="shared" si="30"/>
      </c>
      <c r="I235" s="47">
        <f t="shared" si="31"/>
      </c>
      <c r="J235" s="34">
        <f t="shared" si="32"/>
      </c>
    </row>
    <row r="236" spans="2:10" ht="12.75">
      <c r="B236" s="45">
        <f t="shared" si="33"/>
      </c>
      <c r="C236" s="46">
        <f t="shared" si="34"/>
      </c>
      <c r="D236" s="47">
        <f t="shared" si="35"/>
      </c>
      <c r="E236" s="47">
        <f t="shared" si="27"/>
      </c>
      <c r="F236" s="47">
        <f t="shared" si="28"/>
      </c>
      <c r="G236" s="47">
        <f t="shared" si="29"/>
      </c>
      <c r="H236" s="47">
        <f t="shared" si="30"/>
      </c>
      <c r="I236" s="47">
        <f t="shared" si="31"/>
      </c>
      <c r="J236" s="34">
        <f t="shared" si="32"/>
      </c>
    </row>
    <row r="237" spans="2:10" ht="12.75">
      <c r="B237" s="45">
        <f t="shared" si="33"/>
      </c>
      <c r="C237" s="46">
        <f t="shared" si="34"/>
      </c>
      <c r="D237" s="47">
        <f t="shared" si="35"/>
      </c>
      <c r="E237" s="47">
        <f t="shared" si="27"/>
      </c>
      <c r="F237" s="47">
        <f t="shared" si="28"/>
      </c>
      <c r="G237" s="47">
        <f t="shared" si="29"/>
      </c>
      <c r="H237" s="47">
        <f t="shared" si="30"/>
      </c>
      <c r="I237" s="47">
        <f t="shared" si="31"/>
      </c>
      <c r="J237" s="34">
        <f t="shared" si="32"/>
      </c>
    </row>
    <row r="238" spans="2:10" ht="12.75">
      <c r="B238" s="45">
        <f t="shared" si="33"/>
      </c>
      <c r="C238" s="46">
        <f t="shared" si="34"/>
      </c>
      <c r="D238" s="47">
        <f t="shared" si="35"/>
      </c>
      <c r="E238" s="47">
        <f t="shared" si="27"/>
      </c>
      <c r="F238" s="47">
        <f t="shared" si="28"/>
      </c>
      <c r="G238" s="47">
        <f t="shared" si="29"/>
      </c>
      <c r="H238" s="47">
        <f t="shared" si="30"/>
      </c>
      <c r="I238" s="47">
        <f t="shared" si="31"/>
      </c>
      <c r="J238" s="34">
        <f t="shared" si="32"/>
      </c>
    </row>
    <row r="239" spans="2:10" ht="12.75">
      <c r="B239" s="45">
        <f t="shared" si="33"/>
      </c>
      <c r="C239" s="46">
        <f t="shared" si="34"/>
      </c>
      <c r="D239" s="47">
        <f t="shared" si="35"/>
      </c>
      <c r="E239" s="47">
        <f t="shared" si="27"/>
      </c>
      <c r="F239" s="47">
        <f t="shared" si="28"/>
      </c>
      <c r="G239" s="47">
        <f t="shared" si="29"/>
      </c>
      <c r="H239" s="47">
        <f t="shared" si="30"/>
      </c>
      <c r="I239" s="47">
        <f t="shared" si="31"/>
      </c>
      <c r="J239" s="34">
        <f t="shared" si="32"/>
      </c>
    </row>
    <row r="240" spans="2:10" ht="12.75">
      <c r="B240" s="45">
        <f t="shared" si="33"/>
      </c>
      <c r="C240" s="46">
        <f t="shared" si="34"/>
      </c>
      <c r="D240" s="47">
        <f t="shared" si="35"/>
      </c>
      <c r="E240" s="47">
        <f t="shared" si="27"/>
      </c>
      <c r="F240" s="47">
        <f t="shared" si="28"/>
      </c>
      <c r="G240" s="47">
        <f t="shared" si="29"/>
      </c>
      <c r="H240" s="47">
        <f t="shared" si="30"/>
      </c>
      <c r="I240" s="47">
        <f t="shared" si="31"/>
      </c>
      <c r="J240" s="34">
        <f t="shared" si="32"/>
      </c>
    </row>
    <row r="241" spans="2:10" ht="12.75">
      <c r="B241" s="45">
        <f t="shared" si="33"/>
      </c>
      <c r="C241" s="46">
        <f t="shared" si="34"/>
      </c>
      <c r="D241" s="47">
        <f t="shared" si="35"/>
      </c>
      <c r="E241" s="47">
        <f t="shared" si="27"/>
      </c>
      <c r="F241" s="47">
        <f t="shared" si="28"/>
      </c>
      <c r="G241" s="47">
        <f t="shared" si="29"/>
      </c>
      <c r="H241" s="47">
        <f t="shared" si="30"/>
      </c>
      <c r="I241" s="47">
        <f t="shared" si="31"/>
      </c>
      <c r="J241" s="34">
        <f t="shared" si="32"/>
      </c>
    </row>
    <row r="242" spans="2:10" ht="12.75">
      <c r="B242" s="45">
        <f t="shared" si="33"/>
      </c>
      <c r="C242" s="46">
        <f t="shared" si="34"/>
      </c>
      <c r="D242" s="47">
        <f t="shared" si="35"/>
      </c>
      <c r="E242" s="47">
        <f t="shared" si="27"/>
      </c>
      <c r="F242" s="47">
        <f t="shared" si="28"/>
      </c>
      <c r="G242" s="47">
        <f t="shared" si="29"/>
      </c>
      <c r="H242" s="47">
        <f t="shared" si="30"/>
      </c>
      <c r="I242" s="47">
        <f t="shared" si="31"/>
      </c>
      <c r="J242" s="34">
        <f t="shared" si="32"/>
      </c>
    </row>
    <row r="243" spans="2:10" ht="12.75">
      <c r="B243" s="45">
        <f t="shared" si="33"/>
      </c>
      <c r="C243" s="46">
        <f t="shared" si="34"/>
      </c>
      <c r="D243" s="47">
        <f t="shared" si="35"/>
      </c>
      <c r="E243" s="47">
        <f t="shared" si="27"/>
      </c>
      <c r="F243" s="47">
        <f t="shared" si="28"/>
      </c>
      <c r="G243" s="47">
        <f t="shared" si="29"/>
      </c>
      <c r="H243" s="47">
        <f t="shared" si="30"/>
      </c>
      <c r="I243" s="47">
        <f t="shared" si="31"/>
      </c>
      <c r="J243" s="34">
        <f t="shared" si="32"/>
      </c>
    </row>
    <row r="244" spans="2:10" ht="12.75">
      <c r="B244" s="45">
        <f t="shared" si="33"/>
      </c>
      <c r="C244" s="46">
        <f t="shared" si="34"/>
      </c>
      <c r="D244" s="47">
        <f t="shared" si="35"/>
      </c>
      <c r="E244" s="47">
        <f t="shared" si="27"/>
      </c>
      <c r="F244" s="47">
        <f t="shared" si="28"/>
      </c>
      <c r="G244" s="47">
        <f t="shared" si="29"/>
      </c>
      <c r="H244" s="47">
        <f t="shared" si="30"/>
      </c>
      <c r="I244" s="47">
        <f t="shared" si="31"/>
      </c>
      <c r="J244" s="34">
        <f t="shared" si="32"/>
      </c>
    </row>
    <row r="245" spans="2:10" ht="12.75">
      <c r="B245" s="45">
        <f t="shared" si="33"/>
      </c>
      <c r="C245" s="46">
        <f t="shared" si="34"/>
      </c>
      <c r="D245" s="47">
        <f t="shared" si="35"/>
      </c>
      <c r="E245" s="47">
        <f t="shared" si="27"/>
      </c>
      <c r="F245" s="47">
        <f t="shared" si="28"/>
      </c>
      <c r="G245" s="47">
        <f t="shared" si="29"/>
      </c>
      <c r="H245" s="47">
        <f t="shared" si="30"/>
      </c>
      <c r="I245" s="47">
        <f t="shared" si="31"/>
      </c>
      <c r="J245" s="34">
        <f t="shared" si="32"/>
      </c>
    </row>
    <row r="246" spans="2:10" ht="12.75">
      <c r="B246" s="45">
        <f t="shared" si="33"/>
      </c>
      <c r="C246" s="46">
        <f t="shared" si="34"/>
      </c>
      <c r="D246" s="47">
        <f t="shared" si="35"/>
      </c>
      <c r="E246" s="47">
        <f t="shared" si="27"/>
      </c>
      <c r="F246" s="47">
        <f t="shared" si="28"/>
      </c>
      <c r="G246" s="47">
        <f t="shared" si="29"/>
      </c>
      <c r="H246" s="47">
        <f t="shared" si="30"/>
      </c>
      <c r="I246" s="47">
        <f t="shared" si="31"/>
      </c>
      <c r="J246" s="34">
        <f t="shared" si="32"/>
      </c>
    </row>
    <row r="247" spans="2:10" ht="12.75">
      <c r="B247" s="45">
        <f t="shared" si="33"/>
      </c>
      <c r="C247" s="46">
        <f t="shared" si="34"/>
      </c>
      <c r="D247" s="47">
        <f t="shared" si="35"/>
      </c>
      <c r="E247" s="47">
        <f t="shared" si="27"/>
      </c>
      <c r="F247" s="47">
        <f t="shared" si="28"/>
      </c>
      <c r="G247" s="47">
        <f t="shared" si="29"/>
      </c>
      <c r="H247" s="47">
        <f t="shared" si="30"/>
      </c>
      <c r="I247" s="47">
        <f t="shared" si="31"/>
      </c>
      <c r="J247" s="34">
        <f t="shared" si="32"/>
      </c>
    </row>
    <row r="248" spans="2:10" ht="12.75">
      <c r="B248" s="45">
        <f t="shared" si="33"/>
      </c>
      <c r="C248" s="46">
        <f t="shared" si="34"/>
      </c>
      <c r="D248" s="47">
        <f t="shared" si="35"/>
      </c>
      <c r="E248" s="47">
        <f t="shared" si="27"/>
      </c>
      <c r="F248" s="47">
        <f t="shared" si="28"/>
      </c>
      <c r="G248" s="47">
        <f t="shared" si="29"/>
      </c>
      <c r="H248" s="47">
        <f t="shared" si="30"/>
      </c>
      <c r="I248" s="47">
        <f t="shared" si="31"/>
      </c>
      <c r="J248" s="34">
        <f t="shared" si="32"/>
      </c>
    </row>
    <row r="249" spans="2:10" ht="12.75">
      <c r="B249" s="45">
        <f t="shared" si="33"/>
      </c>
      <c r="C249" s="46">
        <f t="shared" si="34"/>
      </c>
      <c r="D249" s="47">
        <f t="shared" si="35"/>
      </c>
      <c r="E249" s="47">
        <f t="shared" si="27"/>
      </c>
      <c r="F249" s="47">
        <f t="shared" si="28"/>
      </c>
      <c r="G249" s="47">
        <f t="shared" si="29"/>
      </c>
      <c r="H249" s="47">
        <f t="shared" si="30"/>
      </c>
      <c r="I249" s="47">
        <f t="shared" si="31"/>
      </c>
      <c r="J249" s="34">
        <f t="shared" si="32"/>
      </c>
    </row>
    <row r="250" spans="2:10" ht="12.75">
      <c r="B250" s="45">
        <f t="shared" si="33"/>
      </c>
      <c r="C250" s="46">
        <f t="shared" si="34"/>
      </c>
      <c r="D250" s="47">
        <f t="shared" si="35"/>
      </c>
      <c r="E250" s="47">
        <f t="shared" si="27"/>
      </c>
      <c r="F250" s="47">
        <f t="shared" si="28"/>
      </c>
      <c r="G250" s="47">
        <f t="shared" si="29"/>
      </c>
      <c r="H250" s="47">
        <f t="shared" si="30"/>
      </c>
      <c r="I250" s="47">
        <f t="shared" si="31"/>
      </c>
      <c r="J250" s="34">
        <f t="shared" si="32"/>
      </c>
    </row>
    <row r="251" spans="2:10" ht="12.75">
      <c r="B251" s="45">
        <f t="shared" si="33"/>
      </c>
      <c r="C251" s="46">
        <f t="shared" si="34"/>
      </c>
      <c r="D251" s="47">
        <f t="shared" si="35"/>
      </c>
      <c r="E251" s="47">
        <f t="shared" si="27"/>
      </c>
      <c r="F251" s="47">
        <f t="shared" si="28"/>
      </c>
      <c r="G251" s="47">
        <f t="shared" si="29"/>
      </c>
      <c r="H251" s="47">
        <f t="shared" si="30"/>
      </c>
      <c r="I251" s="47">
        <f t="shared" si="31"/>
      </c>
      <c r="J251" s="34">
        <f t="shared" si="32"/>
      </c>
    </row>
    <row r="252" spans="2:10" ht="12.75">
      <c r="B252" s="45">
        <f t="shared" si="33"/>
      </c>
      <c r="C252" s="46">
        <f t="shared" si="34"/>
      </c>
      <c r="D252" s="47">
        <f t="shared" si="35"/>
      </c>
      <c r="E252" s="47">
        <f t="shared" si="27"/>
      </c>
      <c r="F252" s="47">
        <f t="shared" si="28"/>
      </c>
      <c r="G252" s="47">
        <f t="shared" si="29"/>
      </c>
      <c r="H252" s="47">
        <f t="shared" si="30"/>
      </c>
      <c r="I252" s="47">
        <f t="shared" si="31"/>
      </c>
      <c r="J252" s="34">
        <f t="shared" si="32"/>
      </c>
    </row>
    <row r="253" spans="2:10" ht="12.75">
      <c r="B253" s="45">
        <f t="shared" si="33"/>
      </c>
      <c r="C253" s="46">
        <f t="shared" si="34"/>
      </c>
      <c r="D253" s="47">
        <f t="shared" si="35"/>
      </c>
      <c r="E253" s="47">
        <f t="shared" si="27"/>
      </c>
      <c r="F253" s="47">
        <f t="shared" si="28"/>
      </c>
      <c r="G253" s="47">
        <f t="shared" si="29"/>
      </c>
      <c r="H253" s="47">
        <f t="shared" si="30"/>
      </c>
      <c r="I253" s="47">
        <f t="shared" si="31"/>
      </c>
      <c r="J253" s="34">
        <f t="shared" si="32"/>
      </c>
    </row>
    <row r="254" spans="2:10" ht="12.75">
      <c r="B254" s="45">
        <f t="shared" si="33"/>
      </c>
      <c r="C254" s="46">
        <f t="shared" si="34"/>
      </c>
      <c r="D254" s="47">
        <f t="shared" si="35"/>
      </c>
      <c r="E254" s="47">
        <f t="shared" si="27"/>
      </c>
      <c r="F254" s="47">
        <f t="shared" si="28"/>
      </c>
      <c r="G254" s="47">
        <f t="shared" si="29"/>
      </c>
      <c r="H254" s="47">
        <f t="shared" si="30"/>
      </c>
      <c r="I254" s="47">
        <f t="shared" si="31"/>
      </c>
      <c r="J254" s="34">
        <f t="shared" si="32"/>
      </c>
    </row>
    <row r="255" spans="2:10" ht="12.75">
      <c r="B255" s="45">
        <f t="shared" si="33"/>
      </c>
      <c r="C255" s="46">
        <f t="shared" si="34"/>
      </c>
      <c r="D255" s="47">
        <f t="shared" si="35"/>
      </c>
      <c r="E255" s="47">
        <f t="shared" si="27"/>
      </c>
      <c r="F255" s="47">
        <f t="shared" si="28"/>
      </c>
      <c r="G255" s="47">
        <f t="shared" si="29"/>
      </c>
      <c r="H255" s="47">
        <f t="shared" si="30"/>
      </c>
      <c r="I255" s="47">
        <f t="shared" si="31"/>
      </c>
      <c r="J255" s="34">
        <f t="shared" si="32"/>
      </c>
    </row>
    <row r="256" spans="2:10" ht="12.75">
      <c r="B256" s="45">
        <f t="shared" si="33"/>
      </c>
      <c r="C256" s="46">
        <f t="shared" si="34"/>
      </c>
      <c r="D256" s="47">
        <f t="shared" si="35"/>
      </c>
      <c r="E256" s="47">
        <f t="shared" si="27"/>
      </c>
      <c r="F256" s="47">
        <f t="shared" si="28"/>
      </c>
      <c r="G256" s="47">
        <f t="shared" si="29"/>
      </c>
      <c r="H256" s="47">
        <f t="shared" si="30"/>
      </c>
      <c r="I256" s="47">
        <f t="shared" si="31"/>
      </c>
      <c r="J256" s="34">
        <f t="shared" si="32"/>
      </c>
    </row>
    <row r="257" spans="2:10" ht="12.75">
      <c r="B257" s="45">
        <f t="shared" si="33"/>
      </c>
      <c r="C257" s="46">
        <f t="shared" si="34"/>
      </c>
      <c r="D257" s="47">
        <f t="shared" si="35"/>
      </c>
      <c r="E257" s="47">
        <f t="shared" si="27"/>
      </c>
      <c r="F257" s="47">
        <f t="shared" si="28"/>
      </c>
      <c r="G257" s="47">
        <f t="shared" si="29"/>
      </c>
      <c r="H257" s="47">
        <f t="shared" si="30"/>
      </c>
      <c r="I257" s="47">
        <f t="shared" si="31"/>
      </c>
      <c r="J257" s="34">
        <f t="shared" si="32"/>
      </c>
    </row>
    <row r="258" spans="2:10" ht="12.75">
      <c r="B258" s="45">
        <f t="shared" si="33"/>
      </c>
      <c r="C258" s="46">
        <f t="shared" si="34"/>
      </c>
      <c r="D258" s="47">
        <f t="shared" si="35"/>
      </c>
      <c r="E258" s="47">
        <f t="shared" si="27"/>
      </c>
      <c r="F258" s="47">
        <f t="shared" si="28"/>
      </c>
      <c r="G258" s="47">
        <f t="shared" si="29"/>
      </c>
      <c r="H258" s="47">
        <f t="shared" si="30"/>
      </c>
      <c r="I258" s="47">
        <f t="shared" si="31"/>
      </c>
      <c r="J258" s="34">
        <f t="shared" si="32"/>
      </c>
    </row>
    <row r="259" spans="2:10" ht="12.75">
      <c r="B259" s="45">
        <f t="shared" si="33"/>
      </c>
      <c r="C259" s="46">
        <f t="shared" si="34"/>
      </c>
      <c r="D259" s="47">
        <f t="shared" si="35"/>
      </c>
      <c r="E259" s="47">
        <f t="shared" si="27"/>
      </c>
      <c r="F259" s="47">
        <f t="shared" si="28"/>
      </c>
      <c r="G259" s="47">
        <f t="shared" si="29"/>
      </c>
      <c r="H259" s="47">
        <f t="shared" si="30"/>
      </c>
      <c r="I259" s="47">
        <f t="shared" si="31"/>
      </c>
      <c r="J259" s="34">
        <f t="shared" si="32"/>
      </c>
    </row>
    <row r="260" spans="2:10" ht="12.75">
      <c r="B260" s="45">
        <f t="shared" si="33"/>
      </c>
      <c r="C260" s="46">
        <f t="shared" si="34"/>
      </c>
      <c r="D260" s="47">
        <f t="shared" si="35"/>
      </c>
      <c r="E260" s="47">
        <f t="shared" si="27"/>
      </c>
      <c r="F260" s="47">
        <f t="shared" si="28"/>
      </c>
      <c r="G260" s="47">
        <f t="shared" si="29"/>
      </c>
      <c r="H260" s="47">
        <f t="shared" si="30"/>
      </c>
      <c r="I260" s="47">
        <f t="shared" si="31"/>
      </c>
      <c r="J260" s="34">
        <f t="shared" si="32"/>
      </c>
    </row>
    <row r="261" spans="2:10" ht="12.75">
      <c r="B261" s="45">
        <f t="shared" si="33"/>
      </c>
      <c r="C261" s="46">
        <f t="shared" si="34"/>
      </c>
      <c r="D261" s="47">
        <f t="shared" si="35"/>
      </c>
      <c r="E261" s="47">
        <f t="shared" si="27"/>
      </c>
      <c r="F261" s="47">
        <f t="shared" si="28"/>
      </c>
      <c r="G261" s="47">
        <f t="shared" si="29"/>
      </c>
      <c r="H261" s="47">
        <f t="shared" si="30"/>
      </c>
      <c r="I261" s="47">
        <f t="shared" si="31"/>
      </c>
      <c r="J261" s="34">
        <f t="shared" si="32"/>
      </c>
    </row>
    <row r="262" spans="2:10" ht="12.75">
      <c r="B262" s="45">
        <f t="shared" si="33"/>
      </c>
      <c r="C262" s="46">
        <f t="shared" si="34"/>
      </c>
      <c r="D262" s="47">
        <f t="shared" si="35"/>
      </c>
      <c r="E262" s="47">
        <f t="shared" si="27"/>
      </c>
      <c r="F262" s="47">
        <f t="shared" si="28"/>
      </c>
      <c r="G262" s="47">
        <f t="shared" si="29"/>
      </c>
      <c r="H262" s="47">
        <f t="shared" si="30"/>
      </c>
      <c r="I262" s="47">
        <f t="shared" si="31"/>
      </c>
      <c r="J262" s="34">
        <f t="shared" si="32"/>
      </c>
    </row>
    <row r="263" spans="2:10" ht="12.75">
      <c r="B263" s="45">
        <f t="shared" si="33"/>
      </c>
      <c r="C263" s="46">
        <f t="shared" si="34"/>
      </c>
      <c r="D263" s="47">
        <f t="shared" si="35"/>
      </c>
      <c r="E263" s="47">
        <f t="shared" si="27"/>
      </c>
      <c r="F263" s="47">
        <f t="shared" si="28"/>
      </c>
      <c r="G263" s="47">
        <f t="shared" si="29"/>
      </c>
      <c r="H263" s="47">
        <f t="shared" si="30"/>
      </c>
      <c r="I263" s="47">
        <f t="shared" si="31"/>
      </c>
      <c r="J263" s="34">
        <f t="shared" si="32"/>
      </c>
    </row>
    <row r="264" spans="2:10" ht="12.75">
      <c r="B264" s="45">
        <f t="shared" si="33"/>
      </c>
      <c r="C264" s="46">
        <f t="shared" si="34"/>
      </c>
      <c r="D264" s="47">
        <f t="shared" si="35"/>
      </c>
      <c r="E264" s="47">
        <f t="shared" si="27"/>
      </c>
      <c r="F264" s="47">
        <f t="shared" si="28"/>
      </c>
      <c r="G264" s="47">
        <f t="shared" si="29"/>
      </c>
      <c r="H264" s="47">
        <f t="shared" si="30"/>
      </c>
      <c r="I264" s="47">
        <f t="shared" si="31"/>
      </c>
      <c r="J264" s="34">
        <f t="shared" si="32"/>
      </c>
    </row>
    <row r="265" spans="2:10" ht="12.75">
      <c r="B265" s="45">
        <f t="shared" si="33"/>
      </c>
      <c r="C265" s="46">
        <f t="shared" si="34"/>
      </c>
      <c r="D265" s="47">
        <f t="shared" si="35"/>
      </c>
      <c r="E265" s="47">
        <f t="shared" si="27"/>
      </c>
      <c r="F265" s="47">
        <f t="shared" si="28"/>
      </c>
      <c r="G265" s="47">
        <f t="shared" si="29"/>
      </c>
      <c r="H265" s="47">
        <f t="shared" si="30"/>
      </c>
      <c r="I265" s="47">
        <f t="shared" si="31"/>
      </c>
      <c r="J265" s="34">
        <f t="shared" si="32"/>
      </c>
    </row>
    <row r="266" spans="2:10" ht="12.75">
      <c r="B266" s="45">
        <f t="shared" si="33"/>
      </c>
      <c r="C266" s="46">
        <f t="shared" si="34"/>
      </c>
      <c r="D266" s="47">
        <f t="shared" si="35"/>
      </c>
      <c r="E266" s="47">
        <f t="shared" si="27"/>
      </c>
      <c r="F266" s="47">
        <f t="shared" si="28"/>
      </c>
      <c r="G266" s="47">
        <f t="shared" si="29"/>
      </c>
      <c r="H266" s="47">
        <f t="shared" si="30"/>
      </c>
      <c r="I266" s="47">
        <f t="shared" si="31"/>
      </c>
      <c r="J266" s="34">
        <f t="shared" si="32"/>
      </c>
    </row>
    <row r="267" spans="2:10" ht="12.75">
      <c r="B267" s="45">
        <f t="shared" si="33"/>
      </c>
      <c r="C267" s="46">
        <f t="shared" si="34"/>
      </c>
      <c r="D267" s="47">
        <f t="shared" si="35"/>
      </c>
      <c r="E267" s="47">
        <f t="shared" si="27"/>
      </c>
      <c r="F267" s="47">
        <f t="shared" si="28"/>
      </c>
      <c r="G267" s="47">
        <f t="shared" si="29"/>
      </c>
      <c r="H267" s="47">
        <f t="shared" si="30"/>
      </c>
      <c r="I267" s="47">
        <f t="shared" si="31"/>
      </c>
      <c r="J267" s="34">
        <f t="shared" si="32"/>
      </c>
    </row>
    <row r="268" spans="2:10" ht="12.75">
      <c r="B268" s="45">
        <f t="shared" si="33"/>
      </c>
      <c r="C268" s="46">
        <f t="shared" si="34"/>
      </c>
      <c r="D268" s="47">
        <f t="shared" si="35"/>
      </c>
      <c r="E268" s="47">
        <f t="shared" si="27"/>
      </c>
      <c r="F268" s="47">
        <f t="shared" si="28"/>
      </c>
      <c r="G268" s="47">
        <f t="shared" si="29"/>
      </c>
      <c r="H268" s="47">
        <f t="shared" si="30"/>
      </c>
      <c r="I268" s="47">
        <f t="shared" si="31"/>
      </c>
      <c r="J268" s="34">
        <f t="shared" si="32"/>
      </c>
    </row>
    <row r="269" spans="2:10" ht="12.75">
      <c r="B269" s="45">
        <f t="shared" si="33"/>
      </c>
      <c r="C269" s="46">
        <f t="shared" si="34"/>
      </c>
      <c r="D269" s="47">
        <f t="shared" si="35"/>
      </c>
      <c r="E269" s="47">
        <f t="shared" si="27"/>
      </c>
      <c r="F269" s="47">
        <f t="shared" si="28"/>
      </c>
      <c r="G269" s="47">
        <f t="shared" si="29"/>
      </c>
      <c r="H269" s="47">
        <f t="shared" si="30"/>
      </c>
      <c r="I269" s="47">
        <f t="shared" si="31"/>
      </c>
      <c r="J269" s="34">
        <f t="shared" si="32"/>
      </c>
    </row>
    <row r="270" spans="2:10" ht="12.75">
      <c r="B270" s="45">
        <f t="shared" si="33"/>
      </c>
      <c r="C270" s="46">
        <f t="shared" si="34"/>
      </c>
      <c r="D270" s="47">
        <f t="shared" si="35"/>
      </c>
      <c r="E270" s="47">
        <f t="shared" si="27"/>
      </c>
      <c r="F270" s="47">
        <f t="shared" si="28"/>
      </c>
      <c r="G270" s="47">
        <f t="shared" si="29"/>
      </c>
      <c r="H270" s="47">
        <f t="shared" si="30"/>
      </c>
      <c r="I270" s="47">
        <f t="shared" si="31"/>
      </c>
      <c r="J270" s="34">
        <f t="shared" si="32"/>
      </c>
    </row>
    <row r="271" spans="2:10" ht="12.75">
      <c r="B271" s="45">
        <f t="shared" si="33"/>
      </c>
      <c r="C271" s="46">
        <f t="shared" si="34"/>
      </c>
      <c r="D271" s="47">
        <f t="shared" si="35"/>
      </c>
      <c r="E271" s="47">
        <f t="shared" si="27"/>
      </c>
      <c r="F271" s="47">
        <f t="shared" si="28"/>
      </c>
      <c r="G271" s="47">
        <f t="shared" si="29"/>
      </c>
      <c r="H271" s="47">
        <f t="shared" si="30"/>
      </c>
      <c r="I271" s="47">
        <f t="shared" si="31"/>
      </c>
      <c r="J271" s="34">
        <f t="shared" si="32"/>
      </c>
    </row>
    <row r="272" spans="2:10" ht="12.75">
      <c r="B272" s="45">
        <f t="shared" si="33"/>
      </c>
      <c r="C272" s="46">
        <f t="shared" si="34"/>
      </c>
      <c r="D272" s="47">
        <f t="shared" si="35"/>
      </c>
      <c r="E272" s="47">
        <f t="shared" si="27"/>
      </c>
      <c r="F272" s="47">
        <f t="shared" si="28"/>
      </c>
      <c r="G272" s="47">
        <f t="shared" si="29"/>
      </c>
      <c r="H272" s="47">
        <f t="shared" si="30"/>
      </c>
      <c r="I272" s="47">
        <f t="shared" si="31"/>
      </c>
      <c r="J272" s="34">
        <f t="shared" si="32"/>
      </c>
    </row>
    <row r="273" spans="2:10" ht="12.75">
      <c r="B273" s="45">
        <f t="shared" si="33"/>
      </c>
      <c r="C273" s="46">
        <f t="shared" si="34"/>
      </c>
      <c r="D273" s="47">
        <f t="shared" si="35"/>
      </c>
      <c r="E273" s="47">
        <f t="shared" si="27"/>
      </c>
      <c r="F273" s="47">
        <f t="shared" si="28"/>
      </c>
      <c r="G273" s="47">
        <f t="shared" si="29"/>
      </c>
      <c r="H273" s="47">
        <f t="shared" si="30"/>
      </c>
      <c r="I273" s="47">
        <f t="shared" si="31"/>
      </c>
      <c r="J273" s="34">
        <f t="shared" si="32"/>
      </c>
    </row>
    <row r="274" spans="2:10" ht="12.75">
      <c r="B274" s="45">
        <f t="shared" si="33"/>
      </c>
      <c r="C274" s="46">
        <f t="shared" si="34"/>
      </c>
      <c r="D274" s="47">
        <f t="shared" si="35"/>
      </c>
      <c r="E274" s="47">
        <f t="shared" si="27"/>
      </c>
      <c r="F274" s="47">
        <f t="shared" si="28"/>
      </c>
      <c r="G274" s="47">
        <f t="shared" si="29"/>
      </c>
      <c r="H274" s="47">
        <f t="shared" si="30"/>
      </c>
      <c r="I274" s="47">
        <f t="shared" si="31"/>
      </c>
      <c r="J274" s="34">
        <f t="shared" si="32"/>
      </c>
    </row>
    <row r="275" spans="2:10" ht="12.75">
      <c r="B275" s="45">
        <f t="shared" si="33"/>
      </c>
      <c r="C275" s="46">
        <f t="shared" si="34"/>
      </c>
      <c r="D275" s="47">
        <f t="shared" si="35"/>
      </c>
      <c r="E275" s="47">
        <f t="shared" si="27"/>
      </c>
      <c r="F275" s="47">
        <f t="shared" si="28"/>
      </c>
      <c r="G275" s="47">
        <f t="shared" si="29"/>
      </c>
      <c r="H275" s="47">
        <f t="shared" si="30"/>
      </c>
      <c r="I275" s="47">
        <f t="shared" si="31"/>
      </c>
      <c r="J275" s="34">
        <f t="shared" si="32"/>
      </c>
    </row>
    <row r="276" spans="2:10" ht="12.75">
      <c r="B276" s="45">
        <f t="shared" si="33"/>
      </c>
      <c r="C276" s="46">
        <f t="shared" si="34"/>
      </c>
      <c r="D276" s="47">
        <f t="shared" si="35"/>
      </c>
      <c r="E276" s="47">
        <f t="shared" si="27"/>
      </c>
      <c r="F276" s="47">
        <f t="shared" si="28"/>
      </c>
      <c r="G276" s="47">
        <f t="shared" si="29"/>
      </c>
      <c r="H276" s="47">
        <f t="shared" si="30"/>
      </c>
      <c r="I276" s="47">
        <f t="shared" si="31"/>
      </c>
      <c r="J276" s="34">
        <f t="shared" si="32"/>
      </c>
    </row>
    <row r="277" spans="2:10" ht="12.75">
      <c r="B277" s="45">
        <f t="shared" si="33"/>
      </c>
      <c r="C277" s="46">
        <f t="shared" si="34"/>
      </c>
      <c r="D277" s="47">
        <f t="shared" si="35"/>
      </c>
      <c r="E277" s="47">
        <f t="shared" si="27"/>
      </c>
      <c r="F277" s="47">
        <f t="shared" si="28"/>
      </c>
      <c r="G277" s="47">
        <f t="shared" si="29"/>
      </c>
      <c r="H277" s="47">
        <f t="shared" si="30"/>
      </c>
      <c r="I277" s="47">
        <f t="shared" si="31"/>
      </c>
      <c r="J277" s="34">
        <f t="shared" si="32"/>
      </c>
    </row>
    <row r="278" spans="2:10" ht="12.75">
      <c r="B278" s="45">
        <f t="shared" si="33"/>
      </c>
      <c r="C278" s="46">
        <f t="shared" si="34"/>
      </c>
      <c r="D278" s="47">
        <f t="shared" si="35"/>
      </c>
      <c r="E278" s="47">
        <f aca="true" t="shared" si="36" ref="E278:E341">IF(B278&lt;&gt;"",$E$14,"")</f>
      </c>
      <c r="F278" s="47">
        <f aca="true" t="shared" si="37" ref="F278:F341">IF(B278&lt;&gt;"",$E$11,"")</f>
      </c>
      <c r="G278" s="47">
        <f aca="true" t="shared" si="38" ref="G278:G341">IF(B278&lt;&gt;"",E278+F278,"")</f>
      </c>
      <c r="H278" s="47">
        <f aca="true" t="shared" si="39" ref="H278:H341">IF(B278&lt;&gt;"",E278+F278-I278,"")</f>
      </c>
      <c r="I278" s="47">
        <f aca="true" t="shared" si="40" ref="I278:I341">IF(B278&lt;&gt;"",D278*$E$8/12,"")</f>
      </c>
      <c r="J278" s="34">
        <f aca="true" t="shared" si="41" ref="J278:J341">IF(B278&lt;&gt;"",D278-H278,"")</f>
      </c>
    </row>
    <row r="279" spans="2:10" ht="12.75">
      <c r="B279" s="45">
        <f aca="true" t="shared" si="42" ref="B279:B342">IF(OR(ISERROR(IF(B278+1&lt;=$E$15,B278+1,"")),J278&lt;=0),"",IF(B278+1&lt;=$E$15,B278+1,""))</f>
      </c>
      <c r="C279" s="46">
        <f aca="true" t="shared" si="43" ref="C279:C342">IF(B279&lt;&gt;"",DATE(YEAR(C278),MONTH(C278)+1,DAY(C278)),"")</f>
      </c>
      <c r="D279" s="47">
        <f aca="true" t="shared" si="44" ref="D279:D342">IF(B279&lt;&gt;"",J278,"")</f>
      </c>
      <c r="E279" s="47">
        <f t="shared" si="36"/>
      </c>
      <c r="F279" s="47">
        <f t="shared" si="37"/>
      </c>
      <c r="G279" s="47">
        <f t="shared" si="38"/>
      </c>
      <c r="H279" s="47">
        <f t="shared" si="39"/>
      </c>
      <c r="I279" s="47">
        <f t="shared" si="40"/>
      </c>
      <c r="J279" s="34">
        <f t="shared" si="41"/>
      </c>
    </row>
    <row r="280" spans="2:10" ht="12.75">
      <c r="B280" s="45">
        <f t="shared" si="42"/>
      </c>
      <c r="C280" s="46">
        <f t="shared" si="43"/>
      </c>
      <c r="D280" s="47">
        <f t="shared" si="44"/>
      </c>
      <c r="E280" s="47">
        <f t="shared" si="36"/>
      </c>
      <c r="F280" s="47">
        <f t="shared" si="37"/>
      </c>
      <c r="G280" s="47">
        <f t="shared" si="38"/>
      </c>
      <c r="H280" s="47">
        <f t="shared" si="39"/>
      </c>
      <c r="I280" s="47">
        <f t="shared" si="40"/>
      </c>
      <c r="J280" s="34">
        <f t="shared" si="41"/>
      </c>
    </row>
    <row r="281" spans="2:10" ht="12.75">
      <c r="B281" s="45">
        <f t="shared" si="42"/>
      </c>
      <c r="C281" s="46">
        <f t="shared" si="43"/>
      </c>
      <c r="D281" s="47">
        <f t="shared" si="44"/>
      </c>
      <c r="E281" s="47">
        <f t="shared" si="36"/>
      </c>
      <c r="F281" s="47">
        <f t="shared" si="37"/>
      </c>
      <c r="G281" s="47">
        <f t="shared" si="38"/>
      </c>
      <c r="H281" s="47">
        <f t="shared" si="39"/>
      </c>
      <c r="I281" s="47">
        <f t="shared" si="40"/>
      </c>
      <c r="J281" s="34">
        <f t="shared" si="41"/>
      </c>
    </row>
    <row r="282" spans="2:10" ht="12.75">
      <c r="B282" s="45">
        <f t="shared" si="42"/>
      </c>
      <c r="C282" s="46">
        <f t="shared" si="43"/>
      </c>
      <c r="D282" s="47">
        <f t="shared" si="44"/>
      </c>
      <c r="E282" s="47">
        <f t="shared" si="36"/>
      </c>
      <c r="F282" s="47">
        <f t="shared" si="37"/>
      </c>
      <c r="G282" s="47">
        <f t="shared" si="38"/>
      </c>
      <c r="H282" s="47">
        <f t="shared" si="39"/>
      </c>
      <c r="I282" s="47">
        <f t="shared" si="40"/>
      </c>
      <c r="J282" s="34">
        <f t="shared" si="41"/>
      </c>
    </row>
    <row r="283" spans="2:10" ht="12.75">
      <c r="B283" s="45">
        <f t="shared" si="42"/>
      </c>
      <c r="C283" s="46">
        <f t="shared" si="43"/>
      </c>
      <c r="D283" s="47">
        <f t="shared" si="44"/>
      </c>
      <c r="E283" s="47">
        <f t="shared" si="36"/>
      </c>
      <c r="F283" s="47">
        <f t="shared" si="37"/>
      </c>
      <c r="G283" s="47">
        <f t="shared" si="38"/>
      </c>
      <c r="H283" s="47">
        <f t="shared" si="39"/>
      </c>
      <c r="I283" s="47">
        <f t="shared" si="40"/>
      </c>
      <c r="J283" s="34">
        <f t="shared" si="41"/>
      </c>
    </row>
    <row r="284" spans="2:10" ht="12.75">
      <c r="B284" s="45">
        <f t="shared" si="42"/>
      </c>
      <c r="C284" s="46">
        <f t="shared" si="43"/>
      </c>
      <c r="D284" s="47">
        <f t="shared" si="44"/>
      </c>
      <c r="E284" s="47">
        <f t="shared" si="36"/>
      </c>
      <c r="F284" s="47">
        <f t="shared" si="37"/>
      </c>
      <c r="G284" s="47">
        <f t="shared" si="38"/>
      </c>
      <c r="H284" s="47">
        <f t="shared" si="39"/>
      </c>
      <c r="I284" s="47">
        <f t="shared" si="40"/>
      </c>
      <c r="J284" s="34">
        <f t="shared" si="41"/>
      </c>
    </row>
    <row r="285" spans="2:10" ht="12.75">
      <c r="B285" s="45">
        <f t="shared" si="42"/>
      </c>
      <c r="C285" s="46">
        <f t="shared" si="43"/>
      </c>
      <c r="D285" s="47">
        <f t="shared" si="44"/>
      </c>
      <c r="E285" s="47">
        <f t="shared" si="36"/>
      </c>
      <c r="F285" s="47">
        <f t="shared" si="37"/>
      </c>
      <c r="G285" s="47">
        <f t="shared" si="38"/>
      </c>
      <c r="H285" s="47">
        <f t="shared" si="39"/>
      </c>
      <c r="I285" s="47">
        <f t="shared" si="40"/>
      </c>
      <c r="J285" s="34">
        <f t="shared" si="41"/>
      </c>
    </row>
    <row r="286" spans="2:10" ht="12.75">
      <c r="B286" s="45">
        <f t="shared" si="42"/>
      </c>
      <c r="C286" s="46">
        <f t="shared" si="43"/>
      </c>
      <c r="D286" s="47">
        <f t="shared" si="44"/>
      </c>
      <c r="E286" s="47">
        <f t="shared" si="36"/>
      </c>
      <c r="F286" s="47">
        <f t="shared" si="37"/>
      </c>
      <c r="G286" s="47">
        <f t="shared" si="38"/>
      </c>
      <c r="H286" s="47">
        <f t="shared" si="39"/>
      </c>
      <c r="I286" s="47">
        <f t="shared" si="40"/>
      </c>
      <c r="J286" s="34">
        <f t="shared" si="41"/>
      </c>
    </row>
    <row r="287" spans="2:10" ht="12.75">
      <c r="B287" s="45">
        <f t="shared" si="42"/>
      </c>
      <c r="C287" s="46">
        <f t="shared" si="43"/>
      </c>
      <c r="D287" s="47">
        <f t="shared" si="44"/>
      </c>
      <c r="E287" s="47">
        <f t="shared" si="36"/>
      </c>
      <c r="F287" s="47">
        <f t="shared" si="37"/>
      </c>
      <c r="G287" s="47">
        <f t="shared" si="38"/>
      </c>
      <c r="H287" s="47">
        <f t="shared" si="39"/>
      </c>
      <c r="I287" s="47">
        <f t="shared" si="40"/>
      </c>
      <c r="J287" s="34">
        <f t="shared" si="41"/>
      </c>
    </row>
    <row r="288" spans="2:10" ht="12.75">
      <c r="B288" s="45">
        <f t="shared" si="42"/>
      </c>
      <c r="C288" s="46">
        <f t="shared" si="43"/>
      </c>
      <c r="D288" s="47">
        <f t="shared" si="44"/>
      </c>
      <c r="E288" s="47">
        <f t="shared" si="36"/>
      </c>
      <c r="F288" s="47">
        <f t="shared" si="37"/>
      </c>
      <c r="G288" s="47">
        <f t="shared" si="38"/>
      </c>
      <c r="H288" s="47">
        <f t="shared" si="39"/>
      </c>
      <c r="I288" s="47">
        <f t="shared" si="40"/>
      </c>
      <c r="J288" s="34">
        <f t="shared" si="41"/>
      </c>
    </row>
    <row r="289" spans="2:10" ht="12.75">
      <c r="B289" s="45">
        <f t="shared" si="42"/>
      </c>
      <c r="C289" s="46">
        <f t="shared" si="43"/>
      </c>
      <c r="D289" s="47">
        <f t="shared" si="44"/>
      </c>
      <c r="E289" s="47">
        <f t="shared" si="36"/>
      </c>
      <c r="F289" s="47">
        <f t="shared" si="37"/>
      </c>
      <c r="G289" s="47">
        <f t="shared" si="38"/>
      </c>
      <c r="H289" s="47">
        <f t="shared" si="39"/>
      </c>
      <c r="I289" s="47">
        <f t="shared" si="40"/>
      </c>
      <c r="J289" s="34">
        <f t="shared" si="41"/>
      </c>
    </row>
    <row r="290" spans="2:10" ht="12.75">
      <c r="B290" s="45">
        <f t="shared" si="42"/>
      </c>
      <c r="C290" s="46">
        <f t="shared" si="43"/>
      </c>
      <c r="D290" s="47">
        <f t="shared" si="44"/>
      </c>
      <c r="E290" s="47">
        <f t="shared" si="36"/>
      </c>
      <c r="F290" s="47">
        <f t="shared" si="37"/>
      </c>
      <c r="G290" s="47">
        <f t="shared" si="38"/>
      </c>
      <c r="H290" s="47">
        <f t="shared" si="39"/>
      </c>
      <c r="I290" s="47">
        <f t="shared" si="40"/>
      </c>
      <c r="J290" s="34">
        <f t="shared" si="41"/>
      </c>
    </row>
    <row r="291" spans="2:10" ht="12.75">
      <c r="B291" s="45">
        <f t="shared" si="42"/>
      </c>
      <c r="C291" s="46">
        <f t="shared" si="43"/>
      </c>
      <c r="D291" s="47">
        <f t="shared" si="44"/>
      </c>
      <c r="E291" s="47">
        <f t="shared" si="36"/>
      </c>
      <c r="F291" s="47">
        <f t="shared" si="37"/>
      </c>
      <c r="G291" s="47">
        <f t="shared" si="38"/>
      </c>
      <c r="H291" s="47">
        <f t="shared" si="39"/>
      </c>
      <c r="I291" s="47">
        <f t="shared" si="40"/>
      </c>
      <c r="J291" s="34">
        <f t="shared" si="41"/>
      </c>
    </row>
    <row r="292" spans="2:10" ht="12.75">
      <c r="B292" s="45">
        <f t="shared" si="42"/>
      </c>
      <c r="C292" s="46">
        <f t="shared" si="43"/>
      </c>
      <c r="D292" s="47">
        <f t="shared" si="44"/>
      </c>
      <c r="E292" s="47">
        <f t="shared" si="36"/>
      </c>
      <c r="F292" s="47">
        <f t="shared" si="37"/>
      </c>
      <c r="G292" s="47">
        <f t="shared" si="38"/>
      </c>
      <c r="H292" s="47">
        <f t="shared" si="39"/>
      </c>
      <c r="I292" s="47">
        <f t="shared" si="40"/>
      </c>
      <c r="J292" s="34">
        <f t="shared" si="41"/>
      </c>
    </row>
    <row r="293" spans="2:10" ht="12.75">
      <c r="B293" s="45">
        <f t="shared" si="42"/>
      </c>
      <c r="C293" s="46">
        <f t="shared" si="43"/>
      </c>
      <c r="D293" s="47">
        <f t="shared" si="44"/>
      </c>
      <c r="E293" s="47">
        <f t="shared" si="36"/>
      </c>
      <c r="F293" s="47">
        <f t="shared" si="37"/>
      </c>
      <c r="G293" s="47">
        <f t="shared" si="38"/>
      </c>
      <c r="H293" s="47">
        <f t="shared" si="39"/>
      </c>
      <c r="I293" s="47">
        <f t="shared" si="40"/>
      </c>
      <c r="J293" s="34">
        <f t="shared" si="41"/>
      </c>
    </row>
    <row r="294" spans="2:10" ht="12.75">
      <c r="B294" s="45">
        <f t="shared" si="42"/>
      </c>
      <c r="C294" s="46">
        <f t="shared" si="43"/>
      </c>
      <c r="D294" s="47">
        <f t="shared" si="44"/>
      </c>
      <c r="E294" s="47">
        <f t="shared" si="36"/>
      </c>
      <c r="F294" s="47">
        <f t="shared" si="37"/>
      </c>
      <c r="G294" s="47">
        <f t="shared" si="38"/>
      </c>
      <c r="H294" s="47">
        <f t="shared" si="39"/>
      </c>
      <c r="I294" s="47">
        <f t="shared" si="40"/>
      </c>
      <c r="J294" s="34">
        <f t="shared" si="41"/>
      </c>
    </row>
    <row r="295" spans="2:10" ht="12.75">
      <c r="B295" s="45">
        <f t="shared" si="42"/>
      </c>
      <c r="C295" s="46">
        <f t="shared" si="43"/>
      </c>
      <c r="D295" s="47">
        <f t="shared" si="44"/>
      </c>
      <c r="E295" s="47">
        <f t="shared" si="36"/>
      </c>
      <c r="F295" s="47">
        <f t="shared" si="37"/>
      </c>
      <c r="G295" s="47">
        <f t="shared" si="38"/>
      </c>
      <c r="H295" s="47">
        <f t="shared" si="39"/>
      </c>
      <c r="I295" s="47">
        <f t="shared" si="40"/>
      </c>
      <c r="J295" s="34">
        <f t="shared" si="41"/>
      </c>
    </row>
    <row r="296" spans="2:10" ht="12.75">
      <c r="B296" s="45">
        <f t="shared" si="42"/>
      </c>
      <c r="C296" s="46">
        <f t="shared" si="43"/>
      </c>
      <c r="D296" s="47">
        <f t="shared" si="44"/>
      </c>
      <c r="E296" s="47">
        <f t="shared" si="36"/>
      </c>
      <c r="F296" s="47">
        <f t="shared" si="37"/>
      </c>
      <c r="G296" s="47">
        <f t="shared" si="38"/>
      </c>
      <c r="H296" s="47">
        <f t="shared" si="39"/>
      </c>
      <c r="I296" s="47">
        <f t="shared" si="40"/>
      </c>
      <c r="J296" s="34">
        <f t="shared" si="41"/>
      </c>
    </row>
    <row r="297" spans="2:10" ht="12.75">
      <c r="B297" s="45">
        <f t="shared" si="42"/>
      </c>
      <c r="C297" s="46">
        <f t="shared" si="43"/>
      </c>
      <c r="D297" s="47">
        <f t="shared" si="44"/>
      </c>
      <c r="E297" s="47">
        <f t="shared" si="36"/>
      </c>
      <c r="F297" s="47">
        <f t="shared" si="37"/>
      </c>
      <c r="G297" s="47">
        <f t="shared" si="38"/>
      </c>
      <c r="H297" s="47">
        <f t="shared" si="39"/>
      </c>
      <c r="I297" s="47">
        <f t="shared" si="40"/>
      </c>
      <c r="J297" s="34">
        <f t="shared" si="41"/>
      </c>
    </row>
    <row r="298" spans="2:10" ht="12.75">
      <c r="B298" s="45">
        <f t="shared" si="42"/>
      </c>
      <c r="C298" s="46">
        <f t="shared" si="43"/>
      </c>
      <c r="D298" s="47">
        <f t="shared" si="44"/>
      </c>
      <c r="E298" s="47">
        <f t="shared" si="36"/>
      </c>
      <c r="F298" s="47">
        <f t="shared" si="37"/>
      </c>
      <c r="G298" s="47">
        <f t="shared" si="38"/>
      </c>
      <c r="H298" s="47">
        <f t="shared" si="39"/>
      </c>
      <c r="I298" s="47">
        <f t="shared" si="40"/>
      </c>
      <c r="J298" s="34">
        <f t="shared" si="41"/>
      </c>
    </row>
    <row r="299" spans="2:10" ht="12.75">
      <c r="B299" s="45">
        <f t="shared" si="42"/>
      </c>
      <c r="C299" s="46">
        <f t="shared" si="43"/>
      </c>
      <c r="D299" s="47">
        <f t="shared" si="44"/>
      </c>
      <c r="E299" s="47">
        <f t="shared" si="36"/>
      </c>
      <c r="F299" s="47">
        <f t="shared" si="37"/>
      </c>
      <c r="G299" s="47">
        <f t="shared" si="38"/>
      </c>
      <c r="H299" s="47">
        <f t="shared" si="39"/>
      </c>
      <c r="I299" s="47">
        <f t="shared" si="40"/>
      </c>
      <c r="J299" s="34">
        <f t="shared" si="41"/>
      </c>
    </row>
    <row r="300" spans="2:10" ht="12.75">
      <c r="B300" s="45">
        <f t="shared" si="42"/>
      </c>
      <c r="C300" s="46">
        <f t="shared" si="43"/>
      </c>
      <c r="D300" s="47">
        <f t="shared" si="44"/>
      </c>
      <c r="E300" s="47">
        <f t="shared" si="36"/>
      </c>
      <c r="F300" s="47">
        <f t="shared" si="37"/>
      </c>
      <c r="G300" s="47">
        <f t="shared" si="38"/>
      </c>
      <c r="H300" s="47">
        <f t="shared" si="39"/>
      </c>
      <c r="I300" s="47">
        <f t="shared" si="40"/>
      </c>
      <c r="J300" s="34">
        <f t="shared" si="41"/>
      </c>
    </row>
    <row r="301" spans="2:10" ht="12.75">
      <c r="B301" s="45">
        <f t="shared" si="42"/>
      </c>
      <c r="C301" s="46">
        <f t="shared" si="43"/>
      </c>
      <c r="D301" s="47">
        <f t="shared" si="44"/>
      </c>
      <c r="E301" s="47">
        <f t="shared" si="36"/>
      </c>
      <c r="F301" s="47">
        <f t="shared" si="37"/>
      </c>
      <c r="G301" s="47">
        <f t="shared" si="38"/>
      </c>
      <c r="H301" s="47">
        <f t="shared" si="39"/>
      </c>
      <c r="I301" s="47">
        <f t="shared" si="40"/>
      </c>
      <c r="J301" s="34">
        <f t="shared" si="41"/>
      </c>
    </row>
    <row r="302" spans="2:10" ht="12.75">
      <c r="B302" s="45">
        <f t="shared" si="42"/>
      </c>
      <c r="C302" s="46">
        <f t="shared" si="43"/>
      </c>
      <c r="D302" s="47">
        <f t="shared" si="44"/>
      </c>
      <c r="E302" s="47">
        <f t="shared" si="36"/>
      </c>
      <c r="F302" s="47">
        <f t="shared" si="37"/>
      </c>
      <c r="G302" s="47">
        <f t="shared" si="38"/>
      </c>
      <c r="H302" s="47">
        <f t="shared" si="39"/>
      </c>
      <c r="I302" s="47">
        <f t="shared" si="40"/>
      </c>
      <c r="J302" s="34">
        <f t="shared" si="41"/>
      </c>
    </row>
    <row r="303" spans="2:10" ht="12.75">
      <c r="B303" s="45">
        <f t="shared" si="42"/>
      </c>
      <c r="C303" s="46">
        <f t="shared" si="43"/>
      </c>
      <c r="D303" s="47">
        <f t="shared" si="44"/>
      </c>
      <c r="E303" s="47">
        <f t="shared" si="36"/>
      </c>
      <c r="F303" s="47">
        <f t="shared" si="37"/>
      </c>
      <c r="G303" s="47">
        <f t="shared" si="38"/>
      </c>
      <c r="H303" s="47">
        <f t="shared" si="39"/>
      </c>
      <c r="I303" s="47">
        <f t="shared" si="40"/>
      </c>
      <c r="J303" s="34">
        <f t="shared" si="41"/>
      </c>
    </row>
    <row r="304" spans="2:10" ht="12.75">
      <c r="B304" s="45">
        <f t="shared" si="42"/>
      </c>
      <c r="C304" s="46">
        <f t="shared" si="43"/>
      </c>
      <c r="D304" s="47">
        <f t="shared" si="44"/>
      </c>
      <c r="E304" s="47">
        <f t="shared" si="36"/>
      </c>
      <c r="F304" s="47">
        <f t="shared" si="37"/>
      </c>
      <c r="G304" s="47">
        <f t="shared" si="38"/>
      </c>
      <c r="H304" s="47">
        <f t="shared" si="39"/>
      </c>
      <c r="I304" s="47">
        <f t="shared" si="40"/>
      </c>
      <c r="J304" s="34">
        <f t="shared" si="41"/>
      </c>
    </row>
    <row r="305" spans="2:10" ht="12.75">
      <c r="B305" s="45">
        <f t="shared" si="42"/>
      </c>
      <c r="C305" s="46">
        <f t="shared" si="43"/>
      </c>
      <c r="D305" s="47">
        <f t="shared" si="44"/>
      </c>
      <c r="E305" s="47">
        <f t="shared" si="36"/>
      </c>
      <c r="F305" s="47">
        <f t="shared" si="37"/>
      </c>
      <c r="G305" s="47">
        <f t="shared" si="38"/>
      </c>
      <c r="H305" s="47">
        <f t="shared" si="39"/>
      </c>
      <c r="I305" s="47">
        <f t="shared" si="40"/>
      </c>
      <c r="J305" s="34">
        <f t="shared" si="41"/>
      </c>
    </row>
    <row r="306" spans="2:10" ht="12.75">
      <c r="B306" s="45">
        <f t="shared" si="42"/>
      </c>
      <c r="C306" s="46">
        <f t="shared" si="43"/>
      </c>
      <c r="D306" s="47">
        <f t="shared" si="44"/>
      </c>
      <c r="E306" s="47">
        <f t="shared" si="36"/>
      </c>
      <c r="F306" s="47">
        <f t="shared" si="37"/>
      </c>
      <c r="G306" s="47">
        <f t="shared" si="38"/>
      </c>
      <c r="H306" s="47">
        <f t="shared" si="39"/>
      </c>
      <c r="I306" s="47">
        <f t="shared" si="40"/>
      </c>
      <c r="J306" s="34">
        <f t="shared" si="41"/>
      </c>
    </row>
    <row r="307" spans="2:10" ht="12.75">
      <c r="B307" s="45">
        <f t="shared" si="42"/>
      </c>
      <c r="C307" s="46">
        <f t="shared" si="43"/>
      </c>
      <c r="D307" s="47">
        <f t="shared" si="44"/>
      </c>
      <c r="E307" s="47">
        <f t="shared" si="36"/>
      </c>
      <c r="F307" s="47">
        <f t="shared" si="37"/>
      </c>
      <c r="G307" s="47">
        <f t="shared" si="38"/>
      </c>
      <c r="H307" s="47">
        <f t="shared" si="39"/>
      </c>
      <c r="I307" s="47">
        <f t="shared" si="40"/>
      </c>
      <c r="J307" s="34">
        <f t="shared" si="41"/>
      </c>
    </row>
    <row r="308" spans="2:10" ht="12.75">
      <c r="B308" s="45">
        <f t="shared" si="42"/>
      </c>
      <c r="C308" s="46">
        <f t="shared" si="43"/>
      </c>
      <c r="D308" s="47">
        <f t="shared" si="44"/>
      </c>
      <c r="E308" s="47">
        <f t="shared" si="36"/>
      </c>
      <c r="F308" s="47">
        <f t="shared" si="37"/>
      </c>
      <c r="G308" s="47">
        <f t="shared" si="38"/>
      </c>
      <c r="H308" s="47">
        <f t="shared" si="39"/>
      </c>
      <c r="I308" s="47">
        <f t="shared" si="40"/>
      </c>
      <c r="J308" s="34">
        <f t="shared" si="41"/>
      </c>
    </row>
    <row r="309" spans="2:10" ht="12.75">
      <c r="B309" s="45">
        <f t="shared" si="42"/>
      </c>
      <c r="C309" s="46">
        <f t="shared" si="43"/>
      </c>
      <c r="D309" s="47">
        <f t="shared" si="44"/>
      </c>
      <c r="E309" s="47">
        <f t="shared" si="36"/>
      </c>
      <c r="F309" s="47">
        <f t="shared" si="37"/>
      </c>
      <c r="G309" s="47">
        <f t="shared" si="38"/>
      </c>
      <c r="H309" s="47">
        <f t="shared" si="39"/>
      </c>
      <c r="I309" s="47">
        <f t="shared" si="40"/>
      </c>
      <c r="J309" s="34">
        <f t="shared" si="41"/>
      </c>
    </row>
    <row r="310" spans="2:10" ht="12.75">
      <c r="B310" s="45">
        <f t="shared" si="42"/>
      </c>
      <c r="C310" s="46">
        <f t="shared" si="43"/>
      </c>
      <c r="D310" s="47">
        <f t="shared" si="44"/>
      </c>
      <c r="E310" s="47">
        <f t="shared" si="36"/>
      </c>
      <c r="F310" s="47">
        <f t="shared" si="37"/>
      </c>
      <c r="G310" s="47">
        <f t="shared" si="38"/>
      </c>
      <c r="H310" s="47">
        <f t="shared" si="39"/>
      </c>
      <c r="I310" s="47">
        <f t="shared" si="40"/>
      </c>
      <c r="J310" s="34">
        <f t="shared" si="41"/>
      </c>
    </row>
    <row r="311" spans="2:10" ht="12.75">
      <c r="B311" s="45">
        <f t="shared" si="42"/>
      </c>
      <c r="C311" s="46">
        <f t="shared" si="43"/>
      </c>
      <c r="D311" s="47">
        <f t="shared" si="44"/>
      </c>
      <c r="E311" s="47">
        <f t="shared" si="36"/>
      </c>
      <c r="F311" s="47">
        <f t="shared" si="37"/>
      </c>
      <c r="G311" s="47">
        <f t="shared" si="38"/>
      </c>
      <c r="H311" s="47">
        <f t="shared" si="39"/>
      </c>
      <c r="I311" s="47">
        <f t="shared" si="40"/>
      </c>
      <c r="J311" s="34">
        <f t="shared" si="41"/>
      </c>
    </row>
    <row r="312" spans="2:10" ht="12.75">
      <c r="B312" s="45">
        <f t="shared" si="42"/>
      </c>
      <c r="C312" s="46">
        <f t="shared" si="43"/>
      </c>
      <c r="D312" s="47">
        <f t="shared" si="44"/>
      </c>
      <c r="E312" s="47">
        <f t="shared" si="36"/>
      </c>
      <c r="F312" s="47">
        <f t="shared" si="37"/>
      </c>
      <c r="G312" s="47">
        <f t="shared" si="38"/>
      </c>
      <c r="H312" s="47">
        <f t="shared" si="39"/>
      </c>
      <c r="I312" s="47">
        <f t="shared" si="40"/>
      </c>
      <c r="J312" s="34">
        <f t="shared" si="41"/>
      </c>
    </row>
    <row r="313" spans="2:10" ht="12.75">
      <c r="B313" s="45">
        <f t="shared" si="42"/>
      </c>
      <c r="C313" s="46">
        <f t="shared" si="43"/>
      </c>
      <c r="D313" s="47">
        <f t="shared" si="44"/>
      </c>
      <c r="E313" s="47">
        <f t="shared" si="36"/>
      </c>
      <c r="F313" s="47">
        <f t="shared" si="37"/>
      </c>
      <c r="G313" s="47">
        <f t="shared" si="38"/>
      </c>
      <c r="H313" s="47">
        <f t="shared" si="39"/>
      </c>
      <c r="I313" s="47">
        <f t="shared" si="40"/>
      </c>
      <c r="J313" s="34">
        <f t="shared" si="41"/>
      </c>
    </row>
    <row r="314" spans="2:10" ht="12.75">
      <c r="B314" s="45">
        <f t="shared" si="42"/>
      </c>
      <c r="C314" s="46">
        <f t="shared" si="43"/>
      </c>
      <c r="D314" s="47">
        <f t="shared" si="44"/>
      </c>
      <c r="E314" s="47">
        <f t="shared" si="36"/>
      </c>
      <c r="F314" s="47">
        <f t="shared" si="37"/>
      </c>
      <c r="G314" s="47">
        <f t="shared" si="38"/>
      </c>
      <c r="H314" s="47">
        <f t="shared" si="39"/>
      </c>
      <c r="I314" s="47">
        <f t="shared" si="40"/>
      </c>
      <c r="J314" s="34">
        <f t="shared" si="41"/>
      </c>
    </row>
    <row r="315" spans="2:10" ht="12.75">
      <c r="B315" s="45">
        <f t="shared" si="42"/>
      </c>
      <c r="C315" s="46">
        <f t="shared" si="43"/>
      </c>
      <c r="D315" s="47">
        <f t="shared" si="44"/>
      </c>
      <c r="E315" s="47">
        <f t="shared" si="36"/>
      </c>
      <c r="F315" s="47">
        <f t="shared" si="37"/>
      </c>
      <c r="G315" s="47">
        <f t="shared" si="38"/>
      </c>
      <c r="H315" s="47">
        <f t="shared" si="39"/>
      </c>
      <c r="I315" s="47">
        <f t="shared" si="40"/>
      </c>
      <c r="J315" s="34">
        <f t="shared" si="41"/>
      </c>
    </row>
    <row r="316" spans="2:10" ht="12.75">
      <c r="B316" s="45">
        <f t="shared" si="42"/>
      </c>
      <c r="C316" s="46">
        <f t="shared" si="43"/>
      </c>
      <c r="D316" s="47">
        <f t="shared" si="44"/>
      </c>
      <c r="E316" s="47">
        <f t="shared" si="36"/>
      </c>
      <c r="F316" s="47">
        <f t="shared" si="37"/>
      </c>
      <c r="G316" s="47">
        <f t="shared" si="38"/>
      </c>
      <c r="H316" s="47">
        <f t="shared" si="39"/>
      </c>
      <c r="I316" s="47">
        <f t="shared" si="40"/>
      </c>
      <c r="J316" s="34">
        <f t="shared" si="41"/>
      </c>
    </row>
    <row r="317" spans="2:10" ht="12.75">
      <c r="B317" s="45">
        <f t="shared" si="42"/>
      </c>
      <c r="C317" s="46">
        <f t="shared" si="43"/>
      </c>
      <c r="D317" s="47">
        <f t="shared" si="44"/>
      </c>
      <c r="E317" s="47">
        <f t="shared" si="36"/>
      </c>
      <c r="F317" s="47">
        <f t="shared" si="37"/>
      </c>
      <c r="G317" s="47">
        <f t="shared" si="38"/>
      </c>
      <c r="H317" s="47">
        <f t="shared" si="39"/>
      </c>
      <c r="I317" s="47">
        <f t="shared" si="40"/>
      </c>
      <c r="J317" s="34">
        <f t="shared" si="41"/>
      </c>
    </row>
    <row r="318" spans="2:10" ht="12.75">
      <c r="B318" s="45">
        <f t="shared" si="42"/>
      </c>
      <c r="C318" s="46">
        <f t="shared" si="43"/>
      </c>
      <c r="D318" s="47">
        <f t="shared" si="44"/>
      </c>
      <c r="E318" s="47">
        <f t="shared" si="36"/>
      </c>
      <c r="F318" s="47">
        <f t="shared" si="37"/>
      </c>
      <c r="G318" s="47">
        <f t="shared" si="38"/>
      </c>
      <c r="H318" s="47">
        <f t="shared" si="39"/>
      </c>
      <c r="I318" s="47">
        <f t="shared" si="40"/>
      </c>
      <c r="J318" s="34">
        <f t="shared" si="41"/>
      </c>
    </row>
    <row r="319" spans="2:10" ht="12.75">
      <c r="B319" s="45">
        <f t="shared" si="42"/>
      </c>
      <c r="C319" s="46">
        <f t="shared" si="43"/>
      </c>
      <c r="D319" s="47">
        <f t="shared" si="44"/>
      </c>
      <c r="E319" s="47">
        <f t="shared" si="36"/>
      </c>
      <c r="F319" s="47">
        <f t="shared" si="37"/>
      </c>
      <c r="G319" s="47">
        <f t="shared" si="38"/>
      </c>
      <c r="H319" s="47">
        <f t="shared" si="39"/>
      </c>
      <c r="I319" s="47">
        <f t="shared" si="40"/>
      </c>
      <c r="J319" s="34">
        <f t="shared" si="41"/>
      </c>
    </row>
    <row r="320" spans="2:10" ht="12.75">
      <c r="B320" s="45">
        <f t="shared" si="42"/>
      </c>
      <c r="C320" s="46">
        <f t="shared" si="43"/>
      </c>
      <c r="D320" s="47">
        <f t="shared" si="44"/>
      </c>
      <c r="E320" s="47">
        <f t="shared" si="36"/>
      </c>
      <c r="F320" s="47">
        <f t="shared" si="37"/>
      </c>
      <c r="G320" s="47">
        <f t="shared" si="38"/>
      </c>
      <c r="H320" s="47">
        <f t="shared" si="39"/>
      </c>
      <c r="I320" s="47">
        <f t="shared" si="40"/>
      </c>
      <c r="J320" s="34">
        <f t="shared" si="41"/>
      </c>
    </row>
    <row r="321" spans="2:10" ht="12.75">
      <c r="B321" s="45">
        <f t="shared" si="42"/>
      </c>
      <c r="C321" s="46">
        <f t="shared" si="43"/>
      </c>
      <c r="D321" s="47">
        <f t="shared" si="44"/>
      </c>
      <c r="E321" s="47">
        <f t="shared" si="36"/>
      </c>
      <c r="F321" s="47">
        <f t="shared" si="37"/>
      </c>
      <c r="G321" s="47">
        <f t="shared" si="38"/>
      </c>
      <c r="H321" s="47">
        <f t="shared" si="39"/>
      </c>
      <c r="I321" s="47">
        <f t="shared" si="40"/>
      </c>
      <c r="J321" s="34">
        <f t="shared" si="41"/>
      </c>
    </row>
    <row r="322" spans="2:10" ht="12.75">
      <c r="B322" s="45">
        <f t="shared" si="42"/>
      </c>
      <c r="C322" s="46">
        <f t="shared" si="43"/>
      </c>
      <c r="D322" s="47">
        <f t="shared" si="44"/>
      </c>
      <c r="E322" s="47">
        <f t="shared" si="36"/>
      </c>
      <c r="F322" s="47">
        <f t="shared" si="37"/>
      </c>
      <c r="G322" s="47">
        <f t="shared" si="38"/>
      </c>
      <c r="H322" s="47">
        <f t="shared" si="39"/>
      </c>
      <c r="I322" s="47">
        <f t="shared" si="40"/>
      </c>
      <c r="J322" s="34">
        <f t="shared" si="41"/>
      </c>
    </row>
    <row r="323" spans="2:10" ht="12.75">
      <c r="B323" s="45">
        <f t="shared" si="42"/>
      </c>
      <c r="C323" s="46">
        <f t="shared" si="43"/>
      </c>
      <c r="D323" s="47">
        <f t="shared" si="44"/>
      </c>
      <c r="E323" s="47">
        <f t="shared" si="36"/>
      </c>
      <c r="F323" s="47">
        <f t="shared" si="37"/>
      </c>
      <c r="G323" s="47">
        <f t="shared" si="38"/>
      </c>
      <c r="H323" s="47">
        <f t="shared" si="39"/>
      </c>
      <c r="I323" s="47">
        <f t="shared" si="40"/>
      </c>
      <c r="J323" s="34">
        <f t="shared" si="41"/>
      </c>
    </row>
    <row r="324" spans="2:10" ht="12.75">
      <c r="B324" s="45">
        <f t="shared" si="42"/>
      </c>
      <c r="C324" s="46">
        <f t="shared" si="43"/>
      </c>
      <c r="D324" s="47">
        <f t="shared" si="44"/>
      </c>
      <c r="E324" s="47">
        <f t="shared" si="36"/>
      </c>
      <c r="F324" s="47">
        <f t="shared" si="37"/>
      </c>
      <c r="G324" s="47">
        <f t="shared" si="38"/>
      </c>
      <c r="H324" s="47">
        <f t="shared" si="39"/>
      </c>
      <c r="I324" s="47">
        <f t="shared" si="40"/>
      </c>
      <c r="J324" s="34">
        <f t="shared" si="41"/>
      </c>
    </row>
    <row r="325" spans="2:10" ht="12.75">
      <c r="B325" s="45">
        <f t="shared" si="42"/>
      </c>
      <c r="C325" s="46">
        <f t="shared" si="43"/>
      </c>
      <c r="D325" s="47">
        <f t="shared" si="44"/>
      </c>
      <c r="E325" s="47">
        <f t="shared" si="36"/>
      </c>
      <c r="F325" s="47">
        <f t="shared" si="37"/>
      </c>
      <c r="G325" s="47">
        <f t="shared" si="38"/>
      </c>
      <c r="H325" s="47">
        <f t="shared" si="39"/>
      </c>
      <c r="I325" s="47">
        <f t="shared" si="40"/>
      </c>
      <c r="J325" s="34">
        <f t="shared" si="41"/>
      </c>
    </row>
    <row r="326" spans="2:10" ht="12.75">
      <c r="B326" s="45">
        <f t="shared" si="42"/>
      </c>
      <c r="C326" s="46">
        <f t="shared" si="43"/>
      </c>
      <c r="D326" s="47">
        <f t="shared" si="44"/>
      </c>
      <c r="E326" s="47">
        <f t="shared" si="36"/>
      </c>
      <c r="F326" s="47">
        <f t="shared" si="37"/>
      </c>
      <c r="G326" s="47">
        <f t="shared" si="38"/>
      </c>
      <c r="H326" s="47">
        <f t="shared" si="39"/>
      </c>
      <c r="I326" s="47">
        <f t="shared" si="40"/>
      </c>
      <c r="J326" s="34">
        <f t="shared" si="41"/>
      </c>
    </row>
    <row r="327" spans="2:10" ht="12.75">
      <c r="B327" s="45">
        <f t="shared" si="42"/>
      </c>
      <c r="C327" s="46">
        <f t="shared" si="43"/>
      </c>
      <c r="D327" s="47">
        <f t="shared" si="44"/>
      </c>
      <c r="E327" s="47">
        <f t="shared" si="36"/>
      </c>
      <c r="F327" s="47">
        <f t="shared" si="37"/>
      </c>
      <c r="G327" s="47">
        <f t="shared" si="38"/>
      </c>
      <c r="H327" s="47">
        <f t="shared" si="39"/>
      </c>
      <c r="I327" s="47">
        <f t="shared" si="40"/>
      </c>
      <c r="J327" s="34">
        <f t="shared" si="41"/>
      </c>
    </row>
    <row r="328" spans="2:10" ht="12.75">
      <c r="B328" s="45">
        <f t="shared" si="42"/>
      </c>
      <c r="C328" s="46">
        <f t="shared" si="43"/>
      </c>
      <c r="D328" s="47">
        <f t="shared" si="44"/>
      </c>
      <c r="E328" s="47">
        <f t="shared" si="36"/>
      </c>
      <c r="F328" s="47">
        <f t="shared" si="37"/>
      </c>
      <c r="G328" s="47">
        <f t="shared" si="38"/>
      </c>
      <c r="H328" s="47">
        <f t="shared" si="39"/>
      </c>
      <c r="I328" s="47">
        <f t="shared" si="40"/>
      </c>
      <c r="J328" s="34">
        <f t="shared" si="41"/>
      </c>
    </row>
    <row r="329" spans="2:10" ht="12.75">
      <c r="B329" s="45">
        <f t="shared" si="42"/>
      </c>
      <c r="C329" s="46">
        <f t="shared" si="43"/>
      </c>
      <c r="D329" s="47">
        <f t="shared" si="44"/>
      </c>
      <c r="E329" s="47">
        <f t="shared" si="36"/>
      </c>
      <c r="F329" s="47">
        <f t="shared" si="37"/>
      </c>
      <c r="G329" s="47">
        <f t="shared" si="38"/>
      </c>
      <c r="H329" s="47">
        <f t="shared" si="39"/>
      </c>
      <c r="I329" s="47">
        <f t="shared" si="40"/>
      </c>
      <c r="J329" s="34">
        <f t="shared" si="41"/>
      </c>
    </row>
    <row r="330" spans="2:10" ht="12.75">
      <c r="B330" s="45">
        <f t="shared" si="42"/>
      </c>
      <c r="C330" s="46">
        <f t="shared" si="43"/>
      </c>
      <c r="D330" s="47">
        <f t="shared" si="44"/>
      </c>
      <c r="E330" s="47">
        <f t="shared" si="36"/>
      </c>
      <c r="F330" s="47">
        <f t="shared" si="37"/>
      </c>
      <c r="G330" s="47">
        <f t="shared" si="38"/>
      </c>
      <c r="H330" s="47">
        <f t="shared" si="39"/>
      </c>
      <c r="I330" s="47">
        <f t="shared" si="40"/>
      </c>
      <c r="J330" s="34">
        <f t="shared" si="41"/>
      </c>
    </row>
    <row r="331" spans="2:10" ht="12.75">
      <c r="B331" s="45">
        <f t="shared" si="42"/>
      </c>
      <c r="C331" s="46">
        <f t="shared" si="43"/>
      </c>
      <c r="D331" s="47">
        <f t="shared" si="44"/>
      </c>
      <c r="E331" s="47">
        <f t="shared" si="36"/>
      </c>
      <c r="F331" s="47">
        <f t="shared" si="37"/>
      </c>
      <c r="G331" s="47">
        <f t="shared" si="38"/>
      </c>
      <c r="H331" s="47">
        <f t="shared" si="39"/>
      </c>
      <c r="I331" s="47">
        <f t="shared" si="40"/>
      </c>
      <c r="J331" s="34">
        <f t="shared" si="41"/>
      </c>
    </row>
    <row r="332" spans="2:10" ht="12.75">
      <c r="B332" s="45">
        <f t="shared" si="42"/>
      </c>
      <c r="C332" s="46">
        <f t="shared" si="43"/>
      </c>
      <c r="D332" s="47">
        <f t="shared" si="44"/>
      </c>
      <c r="E332" s="47">
        <f t="shared" si="36"/>
      </c>
      <c r="F332" s="47">
        <f t="shared" si="37"/>
      </c>
      <c r="G332" s="47">
        <f t="shared" si="38"/>
      </c>
      <c r="H332" s="47">
        <f t="shared" si="39"/>
      </c>
      <c r="I332" s="47">
        <f t="shared" si="40"/>
      </c>
      <c r="J332" s="34">
        <f t="shared" si="41"/>
      </c>
    </row>
    <row r="333" spans="2:10" ht="12.75">
      <c r="B333" s="45">
        <f t="shared" si="42"/>
      </c>
      <c r="C333" s="46">
        <f t="shared" si="43"/>
      </c>
      <c r="D333" s="47">
        <f t="shared" si="44"/>
      </c>
      <c r="E333" s="47">
        <f t="shared" si="36"/>
      </c>
      <c r="F333" s="47">
        <f t="shared" si="37"/>
      </c>
      <c r="G333" s="47">
        <f t="shared" si="38"/>
      </c>
      <c r="H333" s="47">
        <f t="shared" si="39"/>
      </c>
      <c r="I333" s="47">
        <f t="shared" si="40"/>
      </c>
      <c r="J333" s="34">
        <f t="shared" si="41"/>
      </c>
    </row>
    <row r="334" spans="2:10" ht="12.75">
      <c r="B334" s="45">
        <f t="shared" si="42"/>
      </c>
      <c r="C334" s="46">
        <f t="shared" si="43"/>
      </c>
      <c r="D334" s="47">
        <f t="shared" si="44"/>
      </c>
      <c r="E334" s="47">
        <f t="shared" si="36"/>
      </c>
      <c r="F334" s="47">
        <f t="shared" si="37"/>
      </c>
      <c r="G334" s="47">
        <f t="shared" si="38"/>
      </c>
      <c r="H334" s="47">
        <f t="shared" si="39"/>
      </c>
      <c r="I334" s="47">
        <f t="shared" si="40"/>
      </c>
      <c r="J334" s="34">
        <f t="shared" si="41"/>
      </c>
    </row>
    <row r="335" spans="2:10" ht="12.75">
      <c r="B335" s="45">
        <f t="shared" si="42"/>
      </c>
      <c r="C335" s="46">
        <f t="shared" si="43"/>
      </c>
      <c r="D335" s="47">
        <f t="shared" si="44"/>
      </c>
      <c r="E335" s="47">
        <f t="shared" si="36"/>
      </c>
      <c r="F335" s="47">
        <f t="shared" si="37"/>
      </c>
      <c r="G335" s="47">
        <f t="shared" si="38"/>
      </c>
      <c r="H335" s="47">
        <f t="shared" si="39"/>
      </c>
      <c r="I335" s="47">
        <f t="shared" si="40"/>
      </c>
      <c r="J335" s="34">
        <f t="shared" si="41"/>
      </c>
    </row>
    <row r="336" spans="2:10" ht="12.75">
      <c r="B336" s="45">
        <f t="shared" si="42"/>
      </c>
      <c r="C336" s="46">
        <f t="shared" si="43"/>
      </c>
      <c r="D336" s="47">
        <f t="shared" si="44"/>
      </c>
      <c r="E336" s="47">
        <f t="shared" si="36"/>
      </c>
      <c r="F336" s="47">
        <f t="shared" si="37"/>
      </c>
      <c r="G336" s="47">
        <f t="shared" si="38"/>
      </c>
      <c r="H336" s="47">
        <f t="shared" si="39"/>
      </c>
      <c r="I336" s="47">
        <f t="shared" si="40"/>
      </c>
      <c r="J336" s="34">
        <f t="shared" si="41"/>
      </c>
    </row>
    <row r="337" spans="2:10" ht="12.75">
      <c r="B337" s="45">
        <f t="shared" si="42"/>
      </c>
      <c r="C337" s="46">
        <f t="shared" si="43"/>
      </c>
      <c r="D337" s="47">
        <f t="shared" si="44"/>
      </c>
      <c r="E337" s="47">
        <f t="shared" si="36"/>
      </c>
      <c r="F337" s="47">
        <f t="shared" si="37"/>
      </c>
      <c r="G337" s="47">
        <f t="shared" si="38"/>
      </c>
      <c r="H337" s="47">
        <f t="shared" si="39"/>
      </c>
      <c r="I337" s="47">
        <f t="shared" si="40"/>
      </c>
      <c r="J337" s="34">
        <f t="shared" si="41"/>
      </c>
    </row>
    <row r="338" spans="2:10" ht="12.75">
      <c r="B338" s="45">
        <f t="shared" si="42"/>
      </c>
      <c r="C338" s="46">
        <f t="shared" si="43"/>
      </c>
      <c r="D338" s="47">
        <f t="shared" si="44"/>
      </c>
      <c r="E338" s="47">
        <f t="shared" si="36"/>
      </c>
      <c r="F338" s="47">
        <f t="shared" si="37"/>
      </c>
      <c r="G338" s="47">
        <f t="shared" si="38"/>
      </c>
      <c r="H338" s="47">
        <f t="shared" si="39"/>
      </c>
      <c r="I338" s="47">
        <f t="shared" si="40"/>
      </c>
      <c r="J338" s="34">
        <f t="shared" si="41"/>
      </c>
    </row>
    <row r="339" spans="2:10" ht="12.75">
      <c r="B339" s="45">
        <f t="shared" si="42"/>
      </c>
      <c r="C339" s="46">
        <f t="shared" si="43"/>
      </c>
      <c r="D339" s="47">
        <f t="shared" si="44"/>
      </c>
      <c r="E339" s="47">
        <f t="shared" si="36"/>
      </c>
      <c r="F339" s="47">
        <f t="shared" si="37"/>
      </c>
      <c r="G339" s="47">
        <f t="shared" si="38"/>
      </c>
      <c r="H339" s="47">
        <f t="shared" si="39"/>
      </c>
      <c r="I339" s="47">
        <f t="shared" si="40"/>
      </c>
      <c r="J339" s="34">
        <f t="shared" si="41"/>
      </c>
    </row>
    <row r="340" spans="2:10" ht="12.75">
      <c r="B340" s="45">
        <f t="shared" si="42"/>
      </c>
      <c r="C340" s="46">
        <f t="shared" si="43"/>
      </c>
      <c r="D340" s="47">
        <f t="shared" si="44"/>
      </c>
      <c r="E340" s="47">
        <f t="shared" si="36"/>
      </c>
      <c r="F340" s="47">
        <f t="shared" si="37"/>
      </c>
      <c r="G340" s="47">
        <f t="shared" si="38"/>
      </c>
      <c r="H340" s="47">
        <f t="shared" si="39"/>
      </c>
      <c r="I340" s="47">
        <f t="shared" si="40"/>
      </c>
      <c r="J340" s="34">
        <f t="shared" si="41"/>
      </c>
    </row>
    <row r="341" spans="2:10" ht="12.75">
      <c r="B341" s="45">
        <f t="shared" si="42"/>
      </c>
      <c r="C341" s="46">
        <f t="shared" si="43"/>
      </c>
      <c r="D341" s="47">
        <f t="shared" si="44"/>
      </c>
      <c r="E341" s="47">
        <f t="shared" si="36"/>
      </c>
      <c r="F341" s="47">
        <f t="shared" si="37"/>
      </c>
      <c r="G341" s="47">
        <f t="shared" si="38"/>
      </c>
      <c r="H341" s="47">
        <f t="shared" si="39"/>
      </c>
      <c r="I341" s="47">
        <f t="shared" si="40"/>
      </c>
      <c r="J341" s="34">
        <f t="shared" si="41"/>
      </c>
    </row>
    <row r="342" spans="2:10" ht="12.75">
      <c r="B342" s="45">
        <f t="shared" si="42"/>
      </c>
      <c r="C342" s="46">
        <f t="shared" si="43"/>
      </c>
      <c r="D342" s="47">
        <f t="shared" si="44"/>
      </c>
      <c r="E342" s="47">
        <f aca="true" t="shared" si="45" ref="E342:E381">IF(B342&lt;&gt;"",$E$14,"")</f>
      </c>
      <c r="F342" s="47">
        <f aca="true" t="shared" si="46" ref="F342:F381">IF(B342&lt;&gt;"",$E$11,"")</f>
      </c>
      <c r="G342" s="47">
        <f aca="true" t="shared" si="47" ref="G342:G381">IF(B342&lt;&gt;"",E342+F342,"")</f>
      </c>
      <c r="H342" s="47">
        <f aca="true" t="shared" si="48" ref="H342:H381">IF(B342&lt;&gt;"",E342+F342-I342,"")</f>
      </c>
      <c r="I342" s="47">
        <f aca="true" t="shared" si="49" ref="I342:I381">IF(B342&lt;&gt;"",D342*$E$8/12,"")</f>
      </c>
      <c r="J342" s="34">
        <f aca="true" t="shared" si="50" ref="J342:J381">IF(B342&lt;&gt;"",D342-H342,"")</f>
      </c>
    </row>
    <row r="343" spans="2:10" ht="12.75">
      <c r="B343" s="45">
        <f aca="true" t="shared" si="51" ref="B343:B381">IF(OR(ISERROR(IF(B342+1&lt;=$E$15,B342+1,"")),J342&lt;=0),"",IF(B342+1&lt;=$E$15,B342+1,""))</f>
      </c>
      <c r="C343" s="46">
        <f aca="true" t="shared" si="52" ref="C343:C381">IF(B343&lt;&gt;"",DATE(YEAR(C342),MONTH(C342)+1,DAY(C342)),"")</f>
      </c>
      <c r="D343" s="47">
        <f aca="true" t="shared" si="53" ref="D343:D381">IF(B343&lt;&gt;"",J342,"")</f>
      </c>
      <c r="E343" s="47">
        <f t="shared" si="45"/>
      </c>
      <c r="F343" s="47">
        <f t="shared" si="46"/>
      </c>
      <c r="G343" s="47">
        <f t="shared" si="47"/>
      </c>
      <c r="H343" s="47">
        <f t="shared" si="48"/>
      </c>
      <c r="I343" s="47">
        <f t="shared" si="49"/>
      </c>
      <c r="J343" s="34">
        <f t="shared" si="50"/>
      </c>
    </row>
    <row r="344" spans="2:10" ht="12.75">
      <c r="B344" s="45">
        <f t="shared" si="51"/>
      </c>
      <c r="C344" s="46">
        <f t="shared" si="52"/>
      </c>
      <c r="D344" s="47">
        <f t="shared" si="53"/>
      </c>
      <c r="E344" s="47">
        <f t="shared" si="45"/>
      </c>
      <c r="F344" s="47">
        <f t="shared" si="46"/>
      </c>
      <c r="G344" s="47">
        <f t="shared" si="47"/>
      </c>
      <c r="H344" s="47">
        <f t="shared" si="48"/>
      </c>
      <c r="I344" s="47">
        <f t="shared" si="49"/>
      </c>
      <c r="J344" s="34">
        <f t="shared" si="50"/>
      </c>
    </row>
    <row r="345" spans="2:10" ht="12.75">
      <c r="B345" s="45">
        <f t="shared" si="51"/>
      </c>
      <c r="C345" s="46">
        <f t="shared" si="52"/>
      </c>
      <c r="D345" s="47">
        <f t="shared" si="53"/>
      </c>
      <c r="E345" s="47">
        <f t="shared" si="45"/>
      </c>
      <c r="F345" s="47">
        <f t="shared" si="46"/>
      </c>
      <c r="G345" s="47">
        <f t="shared" si="47"/>
      </c>
      <c r="H345" s="47">
        <f t="shared" si="48"/>
      </c>
      <c r="I345" s="47">
        <f t="shared" si="49"/>
      </c>
      <c r="J345" s="34">
        <f t="shared" si="50"/>
      </c>
    </row>
    <row r="346" spans="2:10" ht="12.75">
      <c r="B346" s="45">
        <f t="shared" si="51"/>
      </c>
      <c r="C346" s="46">
        <f t="shared" si="52"/>
      </c>
      <c r="D346" s="47">
        <f t="shared" si="53"/>
      </c>
      <c r="E346" s="47">
        <f t="shared" si="45"/>
      </c>
      <c r="F346" s="47">
        <f t="shared" si="46"/>
      </c>
      <c r="G346" s="47">
        <f t="shared" si="47"/>
      </c>
      <c r="H346" s="47">
        <f t="shared" si="48"/>
      </c>
      <c r="I346" s="47">
        <f t="shared" si="49"/>
      </c>
      <c r="J346" s="34">
        <f t="shared" si="50"/>
      </c>
    </row>
    <row r="347" spans="2:10" ht="12.75">
      <c r="B347" s="45">
        <f t="shared" si="51"/>
      </c>
      <c r="C347" s="46">
        <f t="shared" si="52"/>
      </c>
      <c r="D347" s="47">
        <f t="shared" si="53"/>
      </c>
      <c r="E347" s="47">
        <f t="shared" si="45"/>
      </c>
      <c r="F347" s="47">
        <f t="shared" si="46"/>
      </c>
      <c r="G347" s="47">
        <f t="shared" si="47"/>
      </c>
      <c r="H347" s="47">
        <f t="shared" si="48"/>
      </c>
      <c r="I347" s="47">
        <f t="shared" si="49"/>
      </c>
      <c r="J347" s="34">
        <f t="shared" si="50"/>
      </c>
    </row>
    <row r="348" spans="2:10" ht="12.75">
      <c r="B348" s="45">
        <f t="shared" si="51"/>
      </c>
      <c r="C348" s="46">
        <f t="shared" si="52"/>
      </c>
      <c r="D348" s="47">
        <f t="shared" si="53"/>
      </c>
      <c r="E348" s="47">
        <f t="shared" si="45"/>
      </c>
      <c r="F348" s="47">
        <f t="shared" si="46"/>
      </c>
      <c r="G348" s="47">
        <f t="shared" si="47"/>
      </c>
      <c r="H348" s="47">
        <f t="shared" si="48"/>
      </c>
      <c r="I348" s="47">
        <f t="shared" si="49"/>
      </c>
      <c r="J348" s="34">
        <f t="shared" si="50"/>
      </c>
    </row>
    <row r="349" spans="2:10" ht="12.75">
      <c r="B349" s="45">
        <f t="shared" si="51"/>
      </c>
      <c r="C349" s="46">
        <f t="shared" si="52"/>
      </c>
      <c r="D349" s="47">
        <f t="shared" si="53"/>
      </c>
      <c r="E349" s="47">
        <f t="shared" si="45"/>
      </c>
      <c r="F349" s="47">
        <f t="shared" si="46"/>
      </c>
      <c r="G349" s="47">
        <f t="shared" si="47"/>
      </c>
      <c r="H349" s="47">
        <f t="shared" si="48"/>
      </c>
      <c r="I349" s="47">
        <f t="shared" si="49"/>
      </c>
      <c r="J349" s="34">
        <f t="shared" si="50"/>
      </c>
    </row>
    <row r="350" spans="2:10" ht="12.75">
      <c r="B350" s="45">
        <f t="shared" si="51"/>
      </c>
      <c r="C350" s="46">
        <f t="shared" si="52"/>
      </c>
      <c r="D350" s="47">
        <f t="shared" si="53"/>
      </c>
      <c r="E350" s="47">
        <f t="shared" si="45"/>
      </c>
      <c r="F350" s="47">
        <f t="shared" si="46"/>
      </c>
      <c r="G350" s="47">
        <f t="shared" si="47"/>
      </c>
      <c r="H350" s="47">
        <f t="shared" si="48"/>
      </c>
      <c r="I350" s="47">
        <f t="shared" si="49"/>
      </c>
      <c r="J350" s="34">
        <f t="shared" si="50"/>
      </c>
    </row>
    <row r="351" spans="2:10" ht="12.75">
      <c r="B351" s="45">
        <f t="shared" si="51"/>
      </c>
      <c r="C351" s="46">
        <f t="shared" si="52"/>
      </c>
      <c r="D351" s="47">
        <f t="shared" si="53"/>
      </c>
      <c r="E351" s="47">
        <f t="shared" si="45"/>
      </c>
      <c r="F351" s="47">
        <f t="shared" si="46"/>
      </c>
      <c r="G351" s="47">
        <f t="shared" si="47"/>
      </c>
      <c r="H351" s="47">
        <f t="shared" si="48"/>
      </c>
      <c r="I351" s="47">
        <f t="shared" si="49"/>
      </c>
      <c r="J351" s="34">
        <f t="shared" si="50"/>
      </c>
    </row>
    <row r="352" spans="2:10" ht="12.75">
      <c r="B352" s="45">
        <f t="shared" si="51"/>
      </c>
      <c r="C352" s="46">
        <f t="shared" si="52"/>
      </c>
      <c r="D352" s="47">
        <f t="shared" si="53"/>
      </c>
      <c r="E352" s="47">
        <f t="shared" si="45"/>
      </c>
      <c r="F352" s="47">
        <f t="shared" si="46"/>
      </c>
      <c r="G352" s="47">
        <f t="shared" si="47"/>
      </c>
      <c r="H352" s="47">
        <f t="shared" si="48"/>
      </c>
      <c r="I352" s="47">
        <f t="shared" si="49"/>
      </c>
      <c r="J352" s="34">
        <f t="shared" si="50"/>
      </c>
    </row>
    <row r="353" spans="2:10" ht="12.75">
      <c r="B353" s="45">
        <f t="shared" si="51"/>
      </c>
      <c r="C353" s="46">
        <f t="shared" si="52"/>
      </c>
      <c r="D353" s="47">
        <f t="shared" si="53"/>
      </c>
      <c r="E353" s="47">
        <f t="shared" si="45"/>
      </c>
      <c r="F353" s="47">
        <f t="shared" si="46"/>
      </c>
      <c r="G353" s="47">
        <f t="shared" si="47"/>
      </c>
      <c r="H353" s="47">
        <f t="shared" si="48"/>
      </c>
      <c r="I353" s="47">
        <f t="shared" si="49"/>
      </c>
      <c r="J353" s="34">
        <f t="shared" si="50"/>
      </c>
    </row>
    <row r="354" spans="2:10" ht="12.75">
      <c r="B354" s="45">
        <f t="shared" si="51"/>
      </c>
      <c r="C354" s="46">
        <f t="shared" si="52"/>
      </c>
      <c r="D354" s="47">
        <f t="shared" si="53"/>
      </c>
      <c r="E354" s="47">
        <f t="shared" si="45"/>
      </c>
      <c r="F354" s="47">
        <f t="shared" si="46"/>
      </c>
      <c r="G354" s="47">
        <f t="shared" si="47"/>
      </c>
      <c r="H354" s="47">
        <f t="shared" si="48"/>
      </c>
      <c r="I354" s="47">
        <f t="shared" si="49"/>
      </c>
      <c r="J354" s="34">
        <f t="shared" si="50"/>
      </c>
    </row>
    <row r="355" spans="2:10" ht="12.75">
      <c r="B355" s="45">
        <f t="shared" si="51"/>
      </c>
      <c r="C355" s="46">
        <f t="shared" si="52"/>
      </c>
      <c r="D355" s="47">
        <f t="shared" si="53"/>
      </c>
      <c r="E355" s="47">
        <f t="shared" si="45"/>
      </c>
      <c r="F355" s="47">
        <f t="shared" si="46"/>
      </c>
      <c r="G355" s="47">
        <f t="shared" si="47"/>
      </c>
      <c r="H355" s="47">
        <f t="shared" si="48"/>
      </c>
      <c r="I355" s="47">
        <f t="shared" si="49"/>
      </c>
      <c r="J355" s="34">
        <f t="shared" si="50"/>
      </c>
    </row>
    <row r="356" spans="2:10" ht="12.75">
      <c r="B356" s="45">
        <f t="shared" si="51"/>
      </c>
      <c r="C356" s="46">
        <f t="shared" si="52"/>
      </c>
      <c r="D356" s="47">
        <f t="shared" si="53"/>
      </c>
      <c r="E356" s="47">
        <f t="shared" si="45"/>
      </c>
      <c r="F356" s="47">
        <f t="shared" si="46"/>
      </c>
      <c r="G356" s="47">
        <f t="shared" si="47"/>
      </c>
      <c r="H356" s="47">
        <f t="shared" si="48"/>
      </c>
      <c r="I356" s="47">
        <f t="shared" si="49"/>
      </c>
      <c r="J356" s="34">
        <f t="shared" si="50"/>
      </c>
    </row>
    <row r="357" spans="2:10" ht="12.75">
      <c r="B357" s="45">
        <f t="shared" si="51"/>
      </c>
      <c r="C357" s="46">
        <f t="shared" si="52"/>
      </c>
      <c r="D357" s="47">
        <f t="shared" si="53"/>
      </c>
      <c r="E357" s="47">
        <f t="shared" si="45"/>
      </c>
      <c r="F357" s="47">
        <f t="shared" si="46"/>
      </c>
      <c r="G357" s="47">
        <f t="shared" si="47"/>
      </c>
      <c r="H357" s="47">
        <f t="shared" si="48"/>
      </c>
      <c r="I357" s="47">
        <f t="shared" si="49"/>
      </c>
      <c r="J357" s="34">
        <f t="shared" si="50"/>
      </c>
    </row>
    <row r="358" spans="2:10" ht="12.75">
      <c r="B358" s="45">
        <f t="shared" si="51"/>
      </c>
      <c r="C358" s="46">
        <f t="shared" si="52"/>
      </c>
      <c r="D358" s="47">
        <f t="shared" si="53"/>
      </c>
      <c r="E358" s="47">
        <f t="shared" si="45"/>
      </c>
      <c r="F358" s="47">
        <f t="shared" si="46"/>
      </c>
      <c r="G358" s="47">
        <f t="shared" si="47"/>
      </c>
      <c r="H358" s="47">
        <f t="shared" si="48"/>
      </c>
      <c r="I358" s="47">
        <f t="shared" si="49"/>
      </c>
      <c r="J358" s="34">
        <f t="shared" si="50"/>
      </c>
    </row>
    <row r="359" spans="2:10" ht="12.75">
      <c r="B359" s="45">
        <f t="shared" si="51"/>
      </c>
      <c r="C359" s="46">
        <f t="shared" si="52"/>
      </c>
      <c r="D359" s="47">
        <f t="shared" si="53"/>
      </c>
      <c r="E359" s="47">
        <f t="shared" si="45"/>
      </c>
      <c r="F359" s="47">
        <f t="shared" si="46"/>
      </c>
      <c r="G359" s="47">
        <f t="shared" si="47"/>
      </c>
      <c r="H359" s="47">
        <f t="shared" si="48"/>
      </c>
      <c r="I359" s="47">
        <f t="shared" si="49"/>
      </c>
      <c r="J359" s="34">
        <f t="shared" si="50"/>
      </c>
    </row>
    <row r="360" spans="2:10" ht="12.75">
      <c r="B360" s="45">
        <f t="shared" si="51"/>
      </c>
      <c r="C360" s="46">
        <f t="shared" si="52"/>
      </c>
      <c r="D360" s="47">
        <f t="shared" si="53"/>
      </c>
      <c r="E360" s="47">
        <f t="shared" si="45"/>
      </c>
      <c r="F360" s="47">
        <f t="shared" si="46"/>
      </c>
      <c r="G360" s="47">
        <f t="shared" si="47"/>
      </c>
      <c r="H360" s="47">
        <f t="shared" si="48"/>
      </c>
      <c r="I360" s="47">
        <f t="shared" si="49"/>
      </c>
      <c r="J360" s="34">
        <f t="shared" si="50"/>
      </c>
    </row>
    <row r="361" spans="2:10" ht="12.75">
      <c r="B361" s="45">
        <f t="shared" si="51"/>
      </c>
      <c r="C361" s="46">
        <f t="shared" si="52"/>
      </c>
      <c r="D361" s="47">
        <f t="shared" si="53"/>
      </c>
      <c r="E361" s="47">
        <f t="shared" si="45"/>
      </c>
      <c r="F361" s="47">
        <f t="shared" si="46"/>
      </c>
      <c r="G361" s="47">
        <f t="shared" si="47"/>
      </c>
      <c r="H361" s="47">
        <f t="shared" si="48"/>
      </c>
      <c r="I361" s="47">
        <f t="shared" si="49"/>
      </c>
      <c r="J361" s="34">
        <f t="shared" si="50"/>
      </c>
    </row>
    <row r="362" spans="2:10" ht="12.75">
      <c r="B362" s="45">
        <f t="shared" si="51"/>
      </c>
      <c r="C362" s="46">
        <f t="shared" si="52"/>
      </c>
      <c r="D362" s="47">
        <f t="shared" si="53"/>
      </c>
      <c r="E362" s="47">
        <f t="shared" si="45"/>
      </c>
      <c r="F362" s="47">
        <f t="shared" si="46"/>
      </c>
      <c r="G362" s="47">
        <f t="shared" si="47"/>
      </c>
      <c r="H362" s="47">
        <f t="shared" si="48"/>
      </c>
      <c r="I362" s="47">
        <f t="shared" si="49"/>
      </c>
      <c r="J362" s="34">
        <f t="shared" si="50"/>
      </c>
    </row>
    <row r="363" spans="2:10" ht="12.75">
      <c r="B363" s="45">
        <f t="shared" si="51"/>
      </c>
      <c r="C363" s="46">
        <f t="shared" si="52"/>
      </c>
      <c r="D363" s="47">
        <f t="shared" si="53"/>
      </c>
      <c r="E363" s="47">
        <f t="shared" si="45"/>
      </c>
      <c r="F363" s="47">
        <f t="shared" si="46"/>
      </c>
      <c r="G363" s="47">
        <f t="shared" si="47"/>
      </c>
      <c r="H363" s="47">
        <f t="shared" si="48"/>
      </c>
      <c r="I363" s="47">
        <f t="shared" si="49"/>
      </c>
      <c r="J363" s="34">
        <f t="shared" si="50"/>
      </c>
    </row>
    <row r="364" spans="2:10" ht="12.75">
      <c r="B364" s="45">
        <f t="shared" si="51"/>
      </c>
      <c r="C364" s="46">
        <f t="shared" si="52"/>
      </c>
      <c r="D364" s="47">
        <f t="shared" si="53"/>
      </c>
      <c r="E364" s="47">
        <f t="shared" si="45"/>
      </c>
      <c r="F364" s="47">
        <f t="shared" si="46"/>
      </c>
      <c r="G364" s="47">
        <f t="shared" si="47"/>
      </c>
      <c r="H364" s="47">
        <f t="shared" si="48"/>
      </c>
      <c r="I364" s="47">
        <f t="shared" si="49"/>
      </c>
      <c r="J364" s="34">
        <f t="shared" si="50"/>
      </c>
    </row>
    <row r="365" spans="2:10" ht="12.75">
      <c r="B365" s="45">
        <f t="shared" si="51"/>
      </c>
      <c r="C365" s="46">
        <f t="shared" si="52"/>
      </c>
      <c r="D365" s="47">
        <f t="shared" si="53"/>
      </c>
      <c r="E365" s="47">
        <f t="shared" si="45"/>
      </c>
      <c r="F365" s="47">
        <f t="shared" si="46"/>
      </c>
      <c r="G365" s="47">
        <f t="shared" si="47"/>
      </c>
      <c r="H365" s="47">
        <f t="shared" si="48"/>
      </c>
      <c r="I365" s="47">
        <f t="shared" si="49"/>
      </c>
      <c r="J365" s="34">
        <f t="shared" si="50"/>
      </c>
    </row>
    <row r="366" spans="2:10" ht="12.75">
      <c r="B366" s="45">
        <f t="shared" si="51"/>
      </c>
      <c r="C366" s="46">
        <f t="shared" si="52"/>
      </c>
      <c r="D366" s="47">
        <f t="shared" si="53"/>
      </c>
      <c r="E366" s="47">
        <f t="shared" si="45"/>
      </c>
      <c r="F366" s="47">
        <f t="shared" si="46"/>
      </c>
      <c r="G366" s="47">
        <f t="shared" si="47"/>
      </c>
      <c r="H366" s="47">
        <f t="shared" si="48"/>
      </c>
      <c r="I366" s="47">
        <f t="shared" si="49"/>
      </c>
      <c r="J366" s="34">
        <f t="shared" si="50"/>
      </c>
    </row>
    <row r="367" spans="2:10" ht="12.75">
      <c r="B367" s="45">
        <f t="shared" si="51"/>
      </c>
      <c r="C367" s="46">
        <f t="shared" si="52"/>
      </c>
      <c r="D367" s="47">
        <f t="shared" si="53"/>
      </c>
      <c r="E367" s="47">
        <f t="shared" si="45"/>
      </c>
      <c r="F367" s="47">
        <f t="shared" si="46"/>
      </c>
      <c r="G367" s="47">
        <f t="shared" si="47"/>
      </c>
      <c r="H367" s="47">
        <f t="shared" si="48"/>
      </c>
      <c r="I367" s="47">
        <f t="shared" si="49"/>
      </c>
      <c r="J367" s="34">
        <f t="shared" si="50"/>
      </c>
    </row>
    <row r="368" spans="2:10" ht="12.75">
      <c r="B368" s="45">
        <f t="shared" si="51"/>
      </c>
      <c r="C368" s="46">
        <f t="shared" si="52"/>
      </c>
      <c r="D368" s="47">
        <f t="shared" si="53"/>
      </c>
      <c r="E368" s="47">
        <f t="shared" si="45"/>
      </c>
      <c r="F368" s="47">
        <f t="shared" si="46"/>
      </c>
      <c r="G368" s="47">
        <f t="shared" si="47"/>
      </c>
      <c r="H368" s="47">
        <f t="shared" si="48"/>
      </c>
      <c r="I368" s="47">
        <f t="shared" si="49"/>
      </c>
      <c r="J368" s="34">
        <f t="shared" si="50"/>
      </c>
    </row>
    <row r="369" spans="2:10" ht="12.75">
      <c r="B369" s="45">
        <f t="shared" si="51"/>
      </c>
      <c r="C369" s="46">
        <f t="shared" si="52"/>
      </c>
      <c r="D369" s="47">
        <f t="shared" si="53"/>
      </c>
      <c r="E369" s="47">
        <f t="shared" si="45"/>
      </c>
      <c r="F369" s="47">
        <f t="shared" si="46"/>
      </c>
      <c r="G369" s="47">
        <f t="shared" si="47"/>
      </c>
      <c r="H369" s="47">
        <f t="shared" si="48"/>
      </c>
      <c r="I369" s="47">
        <f t="shared" si="49"/>
      </c>
      <c r="J369" s="34">
        <f t="shared" si="50"/>
      </c>
    </row>
    <row r="370" spans="2:10" ht="12.75">
      <c r="B370" s="45">
        <f t="shared" si="51"/>
      </c>
      <c r="C370" s="46">
        <f t="shared" si="52"/>
      </c>
      <c r="D370" s="47">
        <f t="shared" si="53"/>
      </c>
      <c r="E370" s="47">
        <f t="shared" si="45"/>
      </c>
      <c r="F370" s="47">
        <f t="shared" si="46"/>
      </c>
      <c r="G370" s="47">
        <f t="shared" si="47"/>
      </c>
      <c r="H370" s="47">
        <f t="shared" si="48"/>
      </c>
      <c r="I370" s="47">
        <f t="shared" si="49"/>
      </c>
      <c r="J370" s="34">
        <f t="shared" si="50"/>
      </c>
    </row>
    <row r="371" spans="2:10" ht="12.75">
      <c r="B371" s="45">
        <f t="shared" si="51"/>
      </c>
      <c r="C371" s="46">
        <f t="shared" si="52"/>
      </c>
      <c r="D371" s="47">
        <f t="shared" si="53"/>
      </c>
      <c r="E371" s="47">
        <f t="shared" si="45"/>
      </c>
      <c r="F371" s="47">
        <f t="shared" si="46"/>
      </c>
      <c r="G371" s="47">
        <f t="shared" si="47"/>
      </c>
      <c r="H371" s="47">
        <f t="shared" si="48"/>
      </c>
      <c r="I371" s="47">
        <f t="shared" si="49"/>
      </c>
      <c r="J371" s="34">
        <f t="shared" si="50"/>
      </c>
    </row>
    <row r="372" spans="2:10" ht="12.75">
      <c r="B372" s="45">
        <f t="shared" si="51"/>
      </c>
      <c r="C372" s="46">
        <f t="shared" si="52"/>
      </c>
      <c r="D372" s="47">
        <f t="shared" si="53"/>
      </c>
      <c r="E372" s="47">
        <f t="shared" si="45"/>
      </c>
      <c r="F372" s="47">
        <f t="shared" si="46"/>
      </c>
      <c r="G372" s="47">
        <f t="shared" si="47"/>
      </c>
      <c r="H372" s="47">
        <f t="shared" si="48"/>
      </c>
      <c r="I372" s="47">
        <f t="shared" si="49"/>
      </c>
      <c r="J372" s="34">
        <f t="shared" si="50"/>
      </c>
    </row>
    <row r="373" spans="2:10" ht="12.75">
      <c r="B373" s="45">
        <f t="shared" si="51"/>
      </c>
      <c r="C373" s="46">
        <f t="shared" si="52"/>
      </c>
      <c r="D373" s="47">
        <f t="shared" si="53"/>
      </c>
      <c r="E373" s="47">
        <f t="shared" si="45"/>
      </c>
      <c r="F373" s="47">
        <f t="shared" si="46"/>
      </c>
      <c r="G373" s="47">
        <f t="shared" si="47"/>
      </c>
      <c r="H373" s="47">
        <f t="shared" si="48"/>
      </c>
      <c r="I373" s="47">
        <f t="shared" si="49"/>
      </c>
      <c r="J373" s="34">
        <f t="shared" si="50"/>
      </c>
    </row>
    <row r="374" spans="2:10" ht="12.75">
      <c r="B374" s="45">
        <f t="shared" si="51"/>
      </c>
      <c r="C374" s="46">
        <f t="shared" si="52"/>
      </c>
      <c r="D374" s="47">
        <f t="shared" si="53"/>
      </c>
      <c r="E374" s="47">
        <f t="shared" si="45"/>
      </c>
      <c r="F374" s="47">
        <f t="shared" si="46"/>
      </c>
      <c r="G374" s="47">
        <f t="shared" si="47"/>
      </c>
      <c r="H374" s="47">
        <f t="shared" si="48"/>
      </c>
      <c r="I374" s="47">
        <f t="shared" si="49"/>
      </c>
      <c r="J374" s="34">
        <f t="shared" si="50"/>
      </c>
    </row>
    <row r="375" spans="2:10" ht="12.75">
      <c r="B375" s="45">
        <f t="shared" si="51"/>
      </c>
      <c r="C375" s="46">
        <f t="shared" si="52"/>
      </c>
      <c r="D375" s="47">
        <f t="shared" si="53"/>
      </c>
      <c r="E375" s="47">
        <f t="shared" si="45"/>
      </c>
      <c r="F375" s="47">
        <f t="shared" si="46"/>
      </c>
      <c r="G375" s="47">
        <f t="shared" si="47"/>
      </c>
      <c r="H375" s="47">
        <f t="shared" si="48"/>
      </c>
      <c r="I375" s="47">
        <f t="shared" si="49"/>
      </c>
      <c r="J375" s="34">
        <f t="shared" si="50"/>
      </c>
    </row>
    <row r="376" spans="2:10" ht="12.75">
      <c r="B376" s="45">
        <f t="shared" si="51"/>
      </c>
      <c r="C376" s="46">
        <f t="shared" si="52"/>
      </c>
      <c r="D376" s="47">
        <f t="shared" si="53"/>
      </c>
      <c r="E376" s="47">
        <f t="shared" si="45"/>
      </c>
      <c r="F376" s="47">
        <f t="shared" si="46"/>
      </c>
      <c r="G376" s="47">
        <f t="shared" si="47"/>
      </c>
      <c r="H376" s="47">
        <f t="shared" si="48"/>
      </c>
      <c r="I376" s="47">
        <f t="shared" si="49"/>
      </c>
      <c r="J376" s="34">
        <f t="shared" si="50"/>
      </c>
    </row>
    <row r="377" spans="2:10" ht="12.75">
      <c r="B377" s="45">
        <f t="shared" si="51"/>
      </c>
      <c r="C377" s="46">
        <f t="shared" si="52"/>
      </c>
      <c r="D377" s="47">
        <f t="shared" si="53"/>
      </c>
      <c r="E377" s="47">
        <f t="shared" si="45"/>
      </c>
      <c r="F377" s="47">
        <f t="shared" si="46"/>
      </c>
      <c r="G377" s="47">
        <f t="shared" si="47"/>
      </c>
      <c r="H377" s="47">
        <f t="shared" si="48"/>
      </c>
      <c r="I377" s="47">
        <f t="shared" si="49"/>
      </c>
      <c r="J377" s="34">
        <f t="shared" si="50"/>
      </c>
    </row>
    <row r="378" spans="2:10" ht="12.75">
      <c r="B378" s="45">
        <f t="shared" si="51"/>
      </c>
      <c r="C378" s="46">
        <f t="shared" si="52"/>
      </c>
      <c r="D378" s="47">
        <f t="shared" si="53"/>
      </c>
      <c r="E378" s="47">
        <f t="shared" si="45"/>
      </c>
      <c r="F378" s="47">
        <f t="shared" si="46"/>
      </c>
      <c r="G378" s="47">
        <f t="shared" si="47"/>
      </c>
      <c r="H378" s="47">
        <f t="shared" si="48"/>
      </c>
      <c r="I378" s="47">
        <f t="shared" si="49"/>
      </c>
      <c r="J378" s="34">
        <f t="shared" si="50"/>
      </c>
    </row>
    <row r="379" spans="2:10" ht="12.75">
      <c r="B379" s="45">
        <f t="shared" si="51"/>
      </c>
      <c r="C379" s="46">
        <f t="shared" si="52"/>
      </c>
      <c r="D379" s="47">
        <f t="shared" si="53"/>
      </c>
      <c r="E379" s="47">
        <f t="shared" si="45"/>
      </c>
      <c r="F379" s="47">
        <f t="shared" si="46"/>
      </c>
      <c r="G379" s="47">
        <f t="shared" si="47"/>
      </c>
      <c r="H379" s="47">
        <f t="shared" si="48"/>
      </c>
      <c r="I379" s="47">
        <f t="shared" si="49"/>
      </c>
      <c r="J379" s="34">
        <f t="shared" si="50"/>
      </c>
    </row>
    <row r="380" spans="2:10" ht="12.75">
      <c r="B380" s="45">
        <f t="shared" si="51"/>
      </c>
      <c r="C380" s="46">
        <f t="shared" si="52"/>
      </c>
      <c r="D380" s="47">
        <f t="shared" si="53"/>
      </c>
      <c r="E380" s="47">
        <f t="shared" si="45"/>
      </c>
      <c r="F380" s="47">
        <f t="shared" si="46"/>
      </c>
      <c r="G380" s="47">
        <f t="shared" si="47"/>
      </c>
      <c r="H380" s="47">
        <f t="shared" si="48"/>
      </c>
      <c r="I380" s="47">
        <f t="shared" si="49"/>
      </c>
      <c r="J380" s="34">
        <f t="shared" si="50"/>
      </c>
    </row>
    <row r="381" spans="2:10" ht="12.75">
      <c r="B381" s="45">
        <f t="shared" si="51"/>
      </c>
      <c r="C381" s="46">
        <f t="shared" si="52"/>
      </c>
      <c r="D381" s="47">
        <f t="shared" si="53"/>
      </c>
      <c r="E381" s="47">
        <f t="shared" si="45"/>
      </c>
      <c r="F381" s="47">
        <f t="shared" si="46"/>
      </c>
      <c r="G381" s="47">
        <f t="shared" si="47"/>
      </c>
      <c r="H381" s="47">
        <f t="shared" si="48"/>
      </c>
      <c r="I381" s="47">
        <f t="shared" si="49"/>
      </c>
      <c r="J381" s="34">
        <f t="shared" si="50"/>
      </c>
    </row>
    <row r="382" spans="3:10" ht="12.75">
      <c r="C382"/>
      <c r="D382"/>
      <c r="H382"/>
      <c r="I382"/>
      <c r="J382"/>
    </row>
    <row r="383" spans="3:10" ht="12.75">
      <c r="C383"/>
      <c r="D383"/>
      <c r="H383"/>
      <c r="I383"/>
      <c r="J383"/>
    </row>
    <row r="384" spans="3:10" ht="12.75">
      <c r="C384"/>
      <c r="D384"/>
      <c r="H384"/>
      <c r="I384"/>
      <c r="J384"/>
    </row>
    <row r="385" spans="3:10" ht="12.75">
      <c r="C385"/>
      <c r="D385"/>
      <c r="H385"/>
      <c r="I385"/>
      <c r="J385"/>
    </row>
    <row r="386" spans="3:10" ht="12.75">
      <c r="C386"/>
      <c r="D386"/>
      <c r="H386"/>
      <c r="I386"/>
      <c r="J386"/>
    </row>
    <row r="387" spans="3:10" ht="12.75">
      <c r="C387"/>
      <c r="D387"/>
      <c r="H387"/>
      <c r="I387"/>
      <c r="J387"/>
    </row>
    <row r="388" spans="3:10" ht="12.75">
      <c r="C388"/>
      <c r="D388"/>
      <c r="H388"/>
      <c r="I388"/>
      <c r="J388"/>
    </row>
    <row r="389" spans="3:10" ht="12.75">
      <c r="C389"/>
      <c r="D389"/>
      <c r="H389"/>
      <c r="I389"/>
      <c r="J389"/>
    </row>
    <row r="390" spans="3:10" ht="12.75">
      <c r="C390"/>
      <c r="D390"/>
      <c r="H390"/>
      <c r="I390"/>
      <c r="J390"/>
    </row>
    <row r="391" spans="3:10" ht="12.75">
      <c r="C391"/>
      <c r="D391"/>
      <c r="H391"/>
      <c r="I391"/>
      <c r="J391"/>
    </row>
    <row r="392" spans="3:10" ht="12.75">
      <c r="C392"/>
      <c r="D392"/>
      <c r="H392"/>
      <c r="I392"/>
      <c r="J392"/>
    </row>
    <row r="393" spans="3:10" ht="12.75">
      <c r="C393"/>
      <c r="D393"/>
      <c r="H393"/>
      <c r="I393"/>
      <c r="J393"/>
    </row>
    <row r="394" spans="3:10" ht="12.75">
      <c r="C394"/>
      <c r="D394"/>
      <c r="H394"/>
      <c r="I394"/>
      <c r="J394"/>
    </row>
    <row r="395" spans="3:10" ht="12.75">
      <c r="C395"/>
      <c r="D395"/>
      <c r="H395"/>
      <c r="I395"/>
      <c r="J395"/>
    </row>
    <row r="396" spans="3:10" ht="12.75">
      <c r="C396"/>
      <c r="D396"/>
      <c r="H396"/>
      <c r="I396"/>
      <c r="J396"/>
    </row>
    <row r="397" spans="3:10" ht="12.75">
      <c r="C397"/>
      <c r="D397"/>
      <c r="H397"/>
      <c r="I397"/>
      <c r="J397"/>
    </row>
    <row r="398" spans="3:10" ht="12.75">
      <c r="C398"/>
      <c r="D398"/>
      <c r="H398"/>
      <c r="I398"/>
      <c r="J398"/>
    </row>
    <row r="399" spans="3:10" ht="12.75">
      <c r="C399"/>
      <c r="D399"/>
      <c r="H399"/>
      <c r="I399"/>
      <c r="J399"/>
    </row>
    <row r="400" spans="3:10" ht="12.75">
      <c r="C400"/>
      <c r="D400"/>
      <c r="H400"/>
      <c r="I400"/>
      <c r="J400"/>
    </row>
    <row r="401" spans="3:10" ht="12.75">
      <c r="C401"/>
      <c r="D401"/>
      <c r="H401"/>
      <c r="I401"/>
      <c r="J401"/>
    </row>
    <row r="402" spans="3:10" ht="12.75">
      <c r="C402"/>
      <c r="D402"/>
      <c r="H402"/>
      <c r="I402"/>
      <c r="J402"/>
    </row>
    <row r="403" spans="3:10" ht="12.75">
      <c r="C403"/>
      <c r="D403"/>
      <c r="H403"/>
      <c r="I403"/>
      <c r="J403"/>
    </row>
    <row r="404" spans="3:10" ht="12.75">
      <c r="C404"/>
      <c r="D404"/>
      <c r="H404"/>
      <c r="I404"/>
      <c r="J404"/>
    </row>
    <row r="405" spans="3:10" ht="12.75">
      <c r="C405"/>
      <c r="D405"/>
      <c r="H405"/>
      <c r="I405"/>
      <c r="J405"/>
    </row>
    <row r="406" spans="3:10" ht="12.75">
      <c r="C406"/>
      <c r="D406"/>
      <c r="H406"/>
      <c r="I406"/>
      <c r="J406"/>
    </row>
    <row r="407" spans="3:10" ht="12.75">
      <c r="C407"/>
      <c r="D407"/>
      <c r="H407"/>
      <c r="I407"/>
      <c r="J407"/>
    </row>
    <row r="408" spans="3:10" ht="12.75">
      <c r="C408"/>
      <c r="D408"/>
      <c r="H408"/>
      <c r="I408"/>
      <c r="J408"/>
    </row>
    <row r="409" spans="3:10" ht="12.75">
      <c r="C409"/>
      <c r="D409"/>
      <c r="H409"/>
      <c r="I409"/>
      <c r="J409"/>
    </row>
    <row r="410" spans="3:10" ht="12.75">
      <c r="C410"/>
      <c r="D410"/>
      <c r="H410"/>
      <c r="I410"/>
      <c r="J410"/>
    </row>
    <row r="411" spans="3:10" ht="12.75">
      <c r="C411"/>
      <c r="D411"/>
      <c r="H411"/>
      <c r="I411"/>
      <c r="J411"/>
    </row>
    <row r="412" spans="3:10" ht="12.75">
      <c r="C412"/>
      <c r="D412"/>
      <c r="H412"/>
      <c r="I412"/>
      <c r="J412"/>
    </row>
    <row r="413" spans="3:10" ht="12.75">
      <c r="C413"/>
      <c r="D413"/>
      <c r="H413"/>
      <c r="I413"/>
      <c r="J413"/>
    </row>
    <row r="414" spans="3:10" ht="12.75">
      <c r="C414"/>
      <c r="D414"/>
      <c r="H414"/>
      <c r="I414"/>
      <c r="J414"/>
    </row>
    <row r="415" spans="3:10" ht="12.75">
      <c r="C415"/>
      <c r="D415"/>
      <c r="H415"/>
      <c r="I415"/>
      <c r="J415"/>
    </row>
    <row r="416" spans="3:10" ht="12.75">
      <c r="C416"/>
      <c r="D416"/>
      <c r="H416"/>
      <c r="I416"/>
      <c r="J416"/>
    </row>
    <row r="417" spans="3:10" ht="12.75">
      <c r="C417"/>
      <c r="D417"/>
      <c r="H417"/>
      <c r="I417"/>
      <c r="J417"/>
    </row>
    <row r="418" spans="3:10" ht="12.75">
      <c r="C418"/>
      <c r="D418"/>
      <c r="H418"/>
      <c r="I418"/>
      <c r="J418"/>
    </row>
    <row r="419" spans="3:10" ht="12.75">
      <c r="C419"/>
      <c r="D419"/>
      <c r="H419"/>
      <c r="I419"/>
      <c r="J419"/>
    </row>
    <row r="420" spans="3:10" ht="12.75">
      <c r="C420"/>
      <c r="D420"/>
      <c r="H420"/>
      <c r="I420"/>
      <c r="J420"/>
    </row>
    <row r="421" spans="3:10" ht="12.75">
      <c r="C421"/>
      <c r="D421"/>
      <c r="H421"/>
      <c r="I421"/>
      <c r="J421"/>
    </row>
    <row r="422" spans="3:10" ht="12.75">
      <c r="C422"/>
      <c r="D422"/>
      <c r="H422"/>
      <c r="I422"/>
      <c r="J422"/>
    </row>
    <row r="423" spans="3:10" ht="12.75">
      <c r="C423"/>
      <c r="D423"/>
      <c r="H423"/>
      <c r="I423"/>
      <c r="J423"/>
    </row>
    <row r="424" spans="3:10" ht="12.75">
      <c r="C424"/>
      <c r="D424"/>
      <c r="H424"/>
      <c r="I424"/>
      <c r="J424"/>
    </row>
    <row r="425" spans="3:10" ht="12.75">
      <c r="C425"/>
      <c r="D425"/>
      <c r="H425"/>
      <c r="I425"/>
      <c r="J425"/>
    </row>
    <row r="426" spans="3:10" ht="12.75">
      <c r="C426"/>
      <c r="D426"/>
      <c r="H426"/>
      <c r="I426"/>
      <c r="J426"/>
    </row>
    <row r="427" spans="3:10" ht="12.75">
      <c r="C427"/>
      <c r="D427"/>
      <c r="H427"/>
      <c r="I427"/>
      <c r="J427"/>
    </row>
    <row r="428" spans="3:10" ht="12.75">
      <c r="C428"/>
      <c r="D428"/>
      <c r="H428"/>
      <c r="I428"/>
      <c r="J428"/>
    </row>
    <row r="429" spans="3:10" ht="12.75">
      <c r="C429"/>
      <c r="D429"/>
      <c r="H429"/>
      <c r="I429"/>
      <c r="J429"/>
    </row>
    <row r="430" spans="3:10" ht="12.75">
      <c r="C430"/>
      <c r="D430"/>
      <c r="H430"/>
      <c r="I430"/>
      <c r="J430"/>
    </row>
    <row r="431" spans="3:10" ht="12.75">
      <c r="C431"/>
      <c r="D431"/>
      <c r="H431"/>
      <c r="I431"/>
      <c r="J431"/>
    </row>
    <row r="432" spans="3:10" ht="12.75">
      <c r="C432"/>
      <c r="D432"/>
      <c r="H432"/>
      <c r="I432"/>
      <c r="J432"/>
    </row>
    <row r="433" spans="3:10" ht="12.75">
      <c r="C433"/>
      <c r="D433"/>
      <c r="H433"/>
      <c r="I433"/>
      <c r="J433"/>
    </row>
    <row r="434" spans="3:10" ht="12.75">
      <c r="C434"/>
      <c r="D434"/>
      <c r="H434"/>
      <c r="I434"/>
      <c r="J434"/>
    </row>
    <row r="435" spans="3:10" ht="12.75">
      <c r="C435"/>
      <c r="D435"/>
      <c r="H435"/>
      <c r="I435"/>
      <c r="J435"/>
    </row>
    <row r="436" spans="3:10" ht="12.75">
      <c r="C436"/>
      <c r="D436"/>
      <c r="H436"/>
      <c r="I436"/>
      <c r="J436"/>
    </row>
    <row r="437" spans="3:10" ht="12.75">
      <c r="C437"/>
      <c r="D437"/>
      <c r="H437"/>
      <c r="I437"/>
      <c r="J437"/>
    </row>
    <row r="438" spans="3:10" ht="12.75">
      <c r="C438"/>
      <c r="D438"/>
      <c r="H438"/>
      <c r="I438"/>
      <c r="J438"/>
    </row>
    <row r="439" spans="3:10" ht="12.75">
      <c r="C439"/>
      <c r="D439"/>
      <c r="H439"/>
      <c r="I439"/>
      <c r="J439"/>
    </row>
    <row r="440" spans="3:10" ht="12.75">
      <c r="C440"/>
      <c r="D440"/>
      <c r="H440"/>
      <c r="I440"/>
      <c r="J440"/>
    </row>
    <row r="441" spans="3:10" ht="12.75">
      <c r="C441"/>
      <c r="D441"/>
      <c r="H441"/>
      <c r="I441"/>
      <c r="J441"/>
    </row>
    <row r="442" spans="3:10" ht="12.75">
      <c r="C442"/>
      <c r="D442"/>
      <c r="H442"/>
      <c r="I442"/>
      <c r="J442"/>
    </row>
    <row r="443" spans="3:10" ht="12.75">
      <c r="C443"/>
      <c r="D443"/>
      <c r="H443"/>
      <c r="I443"/>
      <c r="J443"/>
    </row>
    <row r="444" spans="3:10" ht="12.75">
      <c r="C444"/>
      <c r="D444"/>
      <c r="H444"/>
      <c r="I444"/>
      <c r="J444"/>
    </row>
    <row r="445" spans="3:10" ht="12.75">
      <c r="C445"/>
      <c r="D445"/>
      <c r="H445"/>
      <c r="I445"/>
      <c r="J445"/>
    </row>
    <row r="446" spans="3:10" ht="12.75">
      <c r="C446"/>
      <c r="D446"/>
      <c r="H446"/>
      <c r="I446"/>
      <c r="J446"/>
    </row>
    <row r="447" spans="3:10" ht="12.75">
      <c r="C447"/>
      <c r="D447"/>
      <c r="H447"/>
      <c r="I447"/>
      <c r="J447"/>
    </row>
    <row r="448" spans="3:10" ht="12.75">
      <c r="C448"/>
      <c r="D448"/>
      <c r="H448"/>
      <c r="I448"/>
      <c r="J448"/>
    </row>
    <row r="449" spans="3:10" ht="12.75">
      <c r="C449"/>
      <c r="D449"/>
      <c r="H449"/>
      <c r="I449"/>
      <c r="J449"/>
    </row>
    <row r="450" spans="3:10" ht="12.75">
      <c r="C450"/>
      <c r="D450"/>
      <c r="H450"/>
      <c r="I450"/>
      <c r="J450"/>
    </row>
    <row r="451" spans="3:10" ht="12.75">
      <c r="C451"/>
      <c r="D451"/>
      <c r="H451"/>
      <c r="I451"/>
      <c r="J451"/>
    </row>
    <row r="452" spans="3:10" ht="12.75">
      <c r="C452"/>
      <c r="D452"/>
      <c r="H452"/>
      <c r="I452"/>
      <c r="J452"/>
    </row>
    <row r="453" spans="3:10" ht="12.75">
      <c r="C453"/>
      <c r="D453"/>
      <c r="H453"/>
      <c r="I453"/>
      <c r="J453"/>
    </row>
    <row r="454" spans="3:10" ht="12.75">
      <c r="C454"/>
      <c r="D454"/>
      <c r="H454"/>
      <c r="I454"/>
      <c r="J454"/>
    </row>
    <row r="455" spans="3:10" ht="12.75">
      <c r="C455"/>
      <c r="D455"/>
      <c r="H455"/>
      <c r="I455"/>
      <c r="J455"/>
    </row>
    <row r="456" spans="3:10" ht="12.75">
      <c r="C456"/>
      <c r="D456"/>
      <c r="H456"/>
      <c r="I456"/>
      <c r="J456"/>
    </row>
    <row r="457" spans="3:10" ht="12.75">
      <c r="C457"/>
      <c r="D457"/>
      <c r="H457"/>
      <c r="I457"/>
      <c r="J457"/>
    </row>
    <row r="458" spans="3:10" ht="12.75">
      <c r="C458"/>
      <c r="D458"/>
      <c r="H458"/>
      <c r="I458"/>
      <c r="J458"/>
    </row>
    <row r="459" spans="3:10" ht="12.75">
      <c r="C459"/>
      <c r="D459"/>
      <c r="H459"/>
      <c r="I459"/>
      <c r="J459"/>
    </row>
    <row r="460" spans="3:10" ht="12.75">
      <c r="C460"/>
      <c r="D460"/>
      <c r="H460"/>
      <c r="I460"/>
      <c r="J460"/>
    </row>
    <row r="461" spans="3:10" ht="12.75">
      <c r="C461"/>
      <c r="D461"/>
      <c r="H461"/>
      <c r="I461"/>
      <c r="J461"/>
    </row>
    <row r="462" spans="3:10" ht="12.75">
      <c r="C462"/>
      <c r="D462"/>
      <c r="H462"/>
      <c r="I462"/>
      <c r="J462"/>
    </row>
    <row r="463" spans="3:10" ht="12.75">
      <c r="C463"/>
      <c r="D463"/>
      <c r="H463"/>
      <c r="I463"/>
      <c r="J463"/>
    </row>
    <row r="464" spans="3:10" ht="12.75">
      <c r="C464"/>
      <c r="D464"/>
      <c r="H464"/>
      <c r="I464"/>
      <c r="J464"/>
    </row>
    <row r="465" spans="3:10" ht="12.75">
      <c r="C465"/>
      <c r="D465"/>
      <c r="H465"/>
      <c r="I465"/>
      <c r="J465"/>
    </row>
    <row r="466" spans="3:10" ht="12.75">
      <c r="C466"/>
      <c r="D466"/>
      <c r="H466"/>
      <c r="I466"/>
      <c r="J466"/>
    </row>
    <row r="467" spans="3:10" ht="12.75">
      <c r="C467"/>
      <c r="D467"/>
      <c r="H467"/>
      <c r="I467"/>
      <c r="J467"/>
    </row>
    <row r="468" spans="3:10" ht="12.75">
      <c r="C468"/>
      <c r="D468"/>
      <c r="H468"/>
      <c r="I468"/>
      <c r="J468"/>
    </row>
    <row r="469" spans="3:10" ht="12.75">
      <c r="C469"/>
      <c r="D469"/>
      <c r="H469"/>
      <c r="I469"/>
      <c r="J469"/>
    </row>
    <row r="470" spans="3:10" ht="12.75">
      <c r="C470"/>
      <c r="D470"/>
      <c r="H470"/>
      <c r="I470"/>
      <c r="J470"/>
    </row>
    <row r="471" spans="3:10" ht="12.75">
      <c r="C471"/>
      <c r="D471"/>
      <c r="H471"/>
      <c r="I471"/>
      <c r="J471"/>
    </row>
    <row r="472" spans="3:10" ht="12.75">
      <c r="C472"/>
      <c r="D472"/>
      <c r="H472"/>
      <c r="I472"/>
      <c r="J472"/>
    </row>
    <row r="473" spans="3:10" ht="12.75">
      <c r="C473"/>
      <c r="D473"/>
      <c r="H473"/>
      <c r="I473"/>
      <c r="J473"/>
    </row>
    <row r="474" spans="3:10" ht="12.75">
      <c r="C474"/>
      <c r="D474"/>
      <c r="H474"/>
      <c r="I474"/>
      <c r="J474"/>
    </row>
    <row r="475" spans="3:10" ht="12.75">
      <c r="C475"/>
      <c r="D475"/>
      <c r="H475"/>
      <c r="I475"/>
      <c r="J475"/>
    </row>
    <row r="476" spans="3:10" ht="12.75">
      <c r="C476"/>
      <c r="D476"/>
      <c r="H476"/>
      <c r="I476"/>
      <c r="J476"/>
    </row>
    <row r="477" spans="3:10" ht="12.75">
      <c r="C477"/>
      <c r="D477"/>
      <c r="H477"/>
      <c r="I477"/>
      <c r="J477"/>
    </row>
    <row r="478" spans="3:10" ht="12.75">
      <c r="C478"/>
      <c r="D478"/>
      <c r="H478"/>
      <c r="I478"/>
      <c r="J478"/>
    </row>
    <row r="479" spans="3:10" ht="12.75">
      <c r="C479"/>
      <c r="D479"/>
      <c r="H479"/>
      <c r="I479"/>
      <c r="J479"/>
    </row>
    <row r="480" spans="3:10" ht="12.75">
      <c r="C480"/>
      <c r="D480"/>
      <c r="H480"/>
      <c r="I480"/>
      <c r="J480"/>
    </row>
    <row r="481" spans="3:10" ht="12.75">
      <c r="C481"/>
      <c r="D481"/>
      <c r="H481"/>
      <c r="I481"/>
      <c r="J481"/>
    </row>
    <row r="482" spans="3:10" ht="12.75">
      <c r="C482"/>
      <c r="D482"/>
      <c r="H482"/>
      <c r="I482"/>
      <c r="J482"/>
    </row>
    <row r="483" spans="3:10" ht="12.75">
      <c r="C483"/>
      <c r="D483"/>
      <c r="H483"/>
      <c r="I483"/>
      <c r="J483"/>
    </row>
    <row r="484" spans="3:10" ht="12.75">
      <c r="C484"/>
      <c r="D484"/>
      <c r="H484"/>
      <c r="I484"/>
      <c r="J484"/>
    </row>
    <row r="485" spans="3:10" ht="12.75">
      <c r="C485"/>
      <c r="D485"/>
      <c r="H485"/>
      <c r="I485"/>
      <c r="J485"/>
    </row>
    <row r="486" spans="3:10" ht="12.75">
      <c r="C486"/>
      <c r="D486"/>
      <c r="H486"/>
      <c r="I486"/>
      <c r="J486"/>
    </row>
    <row r="487" spans="3:10" ht="12.75">
      <c r="C487"/>
      <c r="D487"/>
      <c r="H487"/>
      <c r="I487"/>
      <c r="J487"/>
    </row>
    <row r="488" spans="3:10" ht="12.75">
      <c r="C488"/>
      <c r="D488"/>
      <c r="H488"/>
      <c r="I488"/>
      <c r="J488"/>
    </row>
    <row r="489" spans="3:10" ht="12.75">
      <c r="C489"/>
      <c r="D489"/>
      <c r="H489"/>
      <c r="I489"/>
      <c r="J489"/>
    </row>
    <row r="490" spans="3:10" ht="12.75">
      <c r="C490"/>
      <c r="D490"/>
      <c r="H490"/>
      <c r="I490"/>
      <c r="J490"/>
    </row>
    <row r="491" spans="3:10" ht="12.75">
      <c r="C491"/>
      <c r="D491"/>
      <c r="H491"/>
      <c r="I491"/>
      <c r="J491"/>
    </row>
    <row r="492" spans="3:10" ht="12.75">
      <c r="C492"/>
      <c r="D492"/>
      <c r="H492"/>
      <c r="I492"/>
      <c r="J492"/>
    </row>
    <row r="493" spans="3:10" ht="12.75">
      <c r="C493"/>
      <c r="D493"/>
      <c r="H493"/>
      <c r="I493"/>
      <c r="J493"/>
    </row>
    <row r="494" spans="3:10" ht="12.75">
      <c r="C494"/>
      <c r="D494"/>
      <c r="H494"/>
      <c r="I494"/>
      <c r="J494"/>
    </row>
    <row r="495" spans="3:10" ht="12.75">
      <c r="C495"/>
      <c r="D495"/>
      <c r="H495"/>
      <c r="I495"/>
      <c r="J495"/>
    </row>
    <row r="496" spans="3:10" ht="12.75">
      <c r="C496"/>
      <c r="D496"/>
      <c r="H496"/>
      <c r="I496"/>
      <c r="J496"/>
    </row>
    <row r="497" spans="3:10" ht="12.75">
      <c r="C497"/>
      <c r="D497"/>
      <c r="H497"/>
      <c r="I497"/>
      <c r="J497"/>
    </row>
    <row r="498" spans="3:10" ht="12.75">
      <c r="C498"/>
      <c r="D498"/>
      <c r="H498"/>
      <c r="I498"/>
      <c r="J498"/>
    </row>
    <row r="499" spans="3:10" ht="12.75">
      <c r="C499"/>
      <c r="D499"/>
      <c r="H499"/>
      <c r="I499"/>
      <c r="J499"/>
    </row>
    <row r="500" spans="3:10" ht="12.75">
      <c r="C500"/>
      <c r="D500"/>
      <c r="H500"/>
      <c r="I500"/>
      <c r="J500"/>
    </row>
    <row r="501" spans="3:10" ht="12.75">
      <c r="C501"/>
      <c r="D501"/>
      <c r="H501"/>
      <c r="I501"/>
      <c r="J501"/>
    </row>
    <row r="502" spans="3:10" ht="12.75">
      <c r="C502"/>
      <c r="D502"/>
      <c r="H502"/>
      <c r="I502"/>
      <c r="J502"/>
    </row>
    <row r="503" spans="3:10" ht="12.75">
      <c r="C503"/>
      <c r="D503"/>
      <c r="H503"/>
      <c r="I503"/>
      <c r="J503"/>
    </row>
    <row r="504" spans="3:10" ht="12.75">
      <c r="C504"/>
      <c r="D504"/>
      <c r="H504"/>
      <c r="I504"/>
      <c r="J504"/>
    </row>
    <row r="505" spans="3:10" ht="12.75">
      <c r="C505"/>
      <c r="D505"/>
      <c r="H505"/>
      <c r="I505"/>
      <c r="J505"/>
    </row>
    <row r="506" spans="3:10" ht="12.75">
      <c r="C506"/>
      <c r="D506"/>
      <c r="H506"/>
      <c r="I506"/>
      <c r="J506"/>
    </row>
    <row r="507" spans="3:10" ht="12.75">
      <c r="C507"/>
      <c r="D507"/>
      <c r="H507"/>
      <c r="I507"/>
      <c r="J507"/>
    </row>
    <row r="508" spans="3:10" ht="12.75">
      <c r="C508"/>
      <c r="D508"/>
      <c r="H508"/>
      <c r="I508"/>
      <c r="J508"/>
    </row>
    <row r="509" spans="3:10" ht="12.75">
      <c r="C509"/>
      <c r="D509"/>
      <c r="H509"/>
      <c r="I509"/>
      <c r="J509"/>
    </row>
    <row r="510" spans="3:10" ht="12.75">
      <c r="C510"/>
      <c r="D510"/>
      <c r="H510"/>
      <c r="I510"/>
      <c r="J510"/>
    </row>
    <row r="511" spans="3:10" ht="12.75">
      <c r="C511"/>
      <c r="D511"/>
      <c r="H511"/>
      <c r="I511"/>
      <c r="J511"/>
    </row>
    <row r="512" spans="3:10" ht="12.75">
      <c r="C512"/>
      <c r="D512"/>
      <c r="H512"/>
      <c r="I512"/>
      <c r="J512"/>
    </row>
    <row r="513" spans="3:10" ht="12.75">
      <c r="C513"/>
      <c r="D513"/>
      <c r="H513"/>
      <c r="I513"/>
      <c r="J513"/>
    </row>
    <row r="514" spans="3:10" ht="12.75">
      <c r="C514"/>
      <c r="D514"/>
      <c r="H514"/>
      <c r="I514"/>
      <c r="J514"/>
    </row>
    <row r="515" spans="3:10" ht="12.75">
      <c r="C515"/>
      <c r="D515"/>
      <c r="H515"/>
      <c r="I515"/>
      <c r="J515"/>
    </row>
    <row r="516" spans="3:10" ht="12.75">
      <c r="C516"/>
      <c r="D516"/>
      <c r="H516"/>
      <c r="I516"/>
      <c r="J516"/>
    </row>
    <row r="517" spans="3:10" ht="12.75">
      <c r="C517"/>
      <c r="D517"/>
      <c r="H517"/>
      <c r="I517"/>
      <c r="J517"/>
    </row>
    <row r="518" spans="3:10" ht="12.75">
      <c r="C518"/>
      <c r="D518"/>
      <c r="H518"/>
      <c r="I518"/>
      <c r="J518"/>
    </row>
    <row r="519" spans="3:10" ht="12.75">
      <c r="C519"/>
      <c r="D519"/>
      <c r="H519"/>
      <c r="I519"/>
      <c r="J519"/>
    </row>
    <row r="520" spans="3:10" ht="12.75">
      <c r="C520"/>
      <c r="D520"/>
      <c r="H520"/>
      <c r="I520"/>
      <c r="J520"/>
    </row>
    <row r="521" spans="3:10" ht="12.75">
      <c r="C521"/>
      <c r="D521"/>
      <c r="H521"/>
      <c r="I521"/>
      <c r="J521"/>
    </row>
    <row r="522" spans="3:10" ht="12.75">
      <c r="C522"/>
      <c r="D522"/>
      <c r="H522"/>
      <c r="I522"/>
      <c r="J522"/>
    </row>
    <row r="523" spans="3:10" ht="12.75">
      <c r="C523"/>
      <c r="D523"/>
      <c r="H523"/>
      <c r="I523"/>
      <c r="J523"/>
    </row>
    <row r="524" spans="3:10" ht="12.75">
      <c r="C524"/>
      <c r="D524"/>
      <c r="H524"/>
      <c r="I524"/>
      <c r="J524"/>
    </row>
    <row r="525" spans="3:10" ht="12.75">
      <c r="C525"/>
      <c r="D525"/>
      <c r="H525"/>
      <c r="I525"/>
      <c r="J525"/>
    </row>
    <row r="526" spans="3:10" ht="12.75">
      <c r="C526"/>
      <c r="D526"/>
      <c r="H526"/>
      <c r="I526"/>
      <c r="J526"/>
    </row>
    <row r="527" spans="3:10" ht="12.75">
      <c r="C527"/>
      <c r="D527"/>
      <c r="H527"/>
      <c r="I527"/>
      <c r="J527"/>
    </row>
    <row r="528" spans="3:10" ht="12.75">
      <c r="C528"/>
      <c r="D528"/>
      <c r="H528"/>
      <c r="I528"/>
      <c r="J528"/>
    </row>
    <row r="529" spans="3:10" ht="12.75">
      <c r="C529"/>
      <c r="D529"/>
      <c r="H529"/>
      <c r="I529"/>
      <c r="J529"/>
    </row>
    <row r="530" spans="3:10" ht="12.75">
      <c r="C530"/>
      <c r="D530"/>
      <c r="H530"/>
      <c r="I530"/>
      <c r="J530"/>
    </row>
    <row r="531" spans="3:10" ht="12.75">
      <c r="C531"/>
      <c r="D531"/>
      <c r="H531"/>
      <c r="I531"/>
      <c r="J531"/>
    </row>
    <row r="532" spans="3:10" ht="12.75">
      <c r="C532"/>
      <c r="D532"/>
      <c r="H532"/>
      <c r="I532"/>
      <c r="J532"/>
    </row>
    <row r="533" spans="3:10" ht="12.75">
      <c r="C533"/>
      <c r="D533"/>
      <c r="H533"/>
      <c r="I533"/>
      <c r="J533"/>
    </row>
    <row r="534" spans="3:10" ht="12.75">
      <c r="C534"/>
      <c r="D534"/>
      <c r="H534"/>
      <c r="I534"/>
      <c r="J534"/>
    </row>
    <row r="535" spans="3:10" ht="12.75">
      <c r="C535"/>
      <c r="D535"/>
      <c r="H535"/>
      <c r="I535"/>
      <c r="J535"/>
    </row>
    <row r="536" spans="3:10" ht="12.75">
      <c r="C536"/>
      <c r="D536"/>
      <c r="H536"/>
      <c r="I536"/>
      <c r="J536"/>
    </row>
    <row r="537" spans="3:10" ht="12.75">
      <c r="C537"/>
      <c r="D537"/>
      <c r="H537"/>
      <c r="I537"/>
      <c r="J537"/>
    </row>
    <row r="538" spans="3:10" ht="12.75">
      <c r="C538"/>
      <c r="D538"/>
      <c r="H538"/>
      <c r="I538"/>
      <c r="J538"/>
    </row>
    <row r="539" spans="3:10" ht="12.75">
      <c r="C539"/>
      <c r="D539"/>
      <c r="H539"/>
      <c r="I539"/>
      <c r="J539"/>
    </row>
    <row r="540" spans="3:10" ht="12.75">
      <c r="C540"/>
      <c r="D540"/>
      <c r="H540"/>
      <c r="I540"/>
      <c r="J540"/>
    </row>
    <row r="541" spans="3:10" ht="12.75">
      <c r="C541"/>
      <c r="D541"/>
      <c r="H541"/>
      <c r="I541"/>
      <c r="J541"/>
    </row>
    <row r="542" spans="3:10" ht="12.75">
      <c r="C542"/>
      <c r="D542"/>
      <c r="H542"/>
      <c r="I542"/>
      <c r="J542"/>
    </row>
    <row r="543" spans="3:10" ht="12.75">
      <c r="C543"/>
      <c r="D543"/>
      <c r="H543"/>
      <c r="I543"/>
      <c r="J543"/>
    </row>
    <row r="544" spans="3:10" ht="12.75">
      <c r="C544"/>
      <c r="D544"/>
      <c r="H544"/>
      <c r="I544"/>
      <c r="J544"/>
    </row>
    <row r="545" spans="3:10" ht="12.75">
      <c r="C545"/>
      <c r="D545"/>
      <c r="H545"/>
      <c r="I545"/>
      <c r="J545"/>
    </row>
    <row r="546" spans="3:10" ht="12.75">
      <c r="C546"/>
      <c r="D546"/>
      <c r="H546"/>
      <c r="I546"/>
      <c r="J546"/>
    </row>
    <row r="547" spans="3:10" ht="12.75">
      <c r="C547"/>
      <c r="D547"/>
      <c r="H547"/>
      <c r="I547"/>
      <c r="J547"/>
    </row>
    <row r="548" spans="3:10" ht="12.75">
      <c r="C548"/>
      <c r="D548"/>
      <c r="H548"/>
      <c r="I548"/>
      <c r="J548"/>
    </row>
    <row r="549" spans="3:10" ht="12.75">
      <c r="C549"/>
      <c r="D549"/>
      <c r="H549"/>
      <c r="I549"/>
      <c r="J549"/>
    </row>
    <row r="550" spans="3:10" ht="12.75">
      <c r="C550"/>
      <c r="D550"/>
      <c r="H550"/>
      <c r="I550"/>
      <c r="J550"/>
    </row>
    <row r="551" spans="3:10" ht="12.75">
      <c r="C551"/>
      <c r="D551"/>
      <c r="H551"/>
      <c r="I551"/>
      <c r="J551"/>
    </row>
    <row r="552" spans="3:10" ht="12.75">
      <c r="C552"/>
      <c r="D552"/>
      <c r="H552"/>
      <c r="I552"/>
      <c r="J552"/>
    </row>
    <row r="553" spans="3:10" ht="12.75">
      <c r="C553"/>
      <c r="D553"/>
      <c r="H553"/>
      <c r="I553"/>
      <c r="J553"/>
    </row>
    <row r="554" spans="3:10" ht="12.75">
      <c r="C554"/>
      <c r="D554"/>
      <c r="H554"/>
      <c r="I554"/>
      <c r="J554"/>
    </row>
    <row r="555" spans="3:10" ht="12.75">
      <c r="C555"/>
      <c r="D555"/>
      <c r="H555"/>
      <c r="I555"/>
      <c r="J555"/>
    </row>
  </sheetData>
  <sheetProtection sheet="1" objects="1" scenarios="1"/>
  <conditionalFormatting sqref="B22:J381">
    <cfRule type="expression" priority="1" dxfId="0" stopIfTrue="1">
      <formula>$B22&lt;&gt;""</formula>
    </cfRule>
  </conditionalFormatting>
  <dataValidations count="4">
    <dataValidation errorStyle="information" type="whole" allowBlank="1" showInputMessage="1" showErrorMessage="1" promptTitle="Gültige Laufzeit" prompt="Jahre zwischen 1 und 30 zulässig!" errorTitle="Keine gültige Laufzeit" error="Bitte einen Wert zwischen 1 und 30 erfassen" sqref="E9">
      <formula1>0</formula1>
      <formula2>30</formula2>
    </dataValidation>
    <dataValidation type="date" allowBlank="1" showInputMessage="1" showErrorMessage="1" sqref="E10">
      <formula1>1</formula1>
      <formula2>73415</formula2>
    </dataValidation>
    <dataValidation type="decimal" allowBlank="1" showInputMessage="1" showErrorMessage="1" sqref="E11">
      <formula1>0</formula1>
      <formula2>1000000000</formula2>
    </dataValidation>
    <dataValidation type="decimal" allowBlank="1" showInputMessage="1" showErrorMessage="1" sqref="E8">
      <formula1>0</formula1>
      <formula2>100</formula2>
    </dataValidation>
  </dataValidations>
  <printOptions gridLines="1"/>
  <pageMargins left="0.3937007874015748" right="0.1968503937007874" top="0.5905511811023623" bottom="0.3937007874015748" header="0.31496062992125984" footer="0.31496062992125984"/>
  <pageSetup fitToHeight="0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9"/>
  <sheetViews>
    <sheetView zoomScalePageLayoutView="0" workbookViewId="0" topLeftCell="A1">
      <pane ySplit="12" topLeftCell="BM13" activePane="bottomLeft" state="frozen"/>
      <selection pane="topLeft" activeCell="A1" sqref="A1:IV1"/>
      <selection pane="bottomLeft" activeCell="A1" sqref="A1"/>
    </sheetView>
  </sheetViews>
  <sheetFormatPr defaultColWidth="11.421875" defaultRowHeight="12.75" zeroHeight="1"/>
  <cols>
    <col min="1" max="1" width="5.7109375" style="0" customWidth="1"/>
    <col min="2" max="2" width="17.00390625" style="0" customWidth="1"/>
    <col min="3" max="3" width="17.421875" style="1" customWidth="1"/>
    <col min="4" max="4" width="12.28125" style="1" customWidth="1"/>
    <col min="5" max="5" width="14.140625" style="1" customWidth="1"/>
    <col min="6" max="6" width="16.421875" style="1" customWidth="1"/>
    <col min="7" max="7" width="3.140625" style="0" customWidth="1"/>
    <col min="8" max="8" width="0.9921875" style="0" customWidth="1"/>
    <col min="9" max="16384" width="0" style="0" hidden="1" customWidth="1"/>
  </cols>
  <sheetData>
    <row r="1" spans="1:8" ht="6" customHeight="1">
      <c r="A1" s="3"/>
      <c r="B1" s="3"/>
      <c r="C1" s="8"/>
      <c r="D1" s="8"/>
      <c r="E1" s="8"/>
      <c r="F1" s="8"/>
      <c r="G1" s="3"/>
      <c r="H1" s="3"/>
    </row>
    <row r="2" spans="1:8" ht="22.5" customHeight="1">
      <c r="A2" s="3"/>
      <c r="B2" s="4" t="s">
        <v>21</v>
      </c>
      <c r="C2" s="8"/>
      <c r="D2" s="8"/>
      <c r="E2" s="8"/>
      <c r="F2" s="8"/>
      <c r="G2" s="3"/>
      <c r="H2" s="3"/>
    </row>
    <row r="3" spans="1:8" ht="20.25" customHeight="1">
      <c r="A3" s="3"/>
      <c r="B3" s="6" t="s">
        <v>24</v>
      </c>
      <c r="C3" s="8"/>
      <c r="D3" s="8"/>
      <c r="E3" s="8"/>
      <c r="F3" s="8"/>
      <c r="G3" s="3"/>
      <c r="H3" s="3"/>
    </row>
    <row r="4" spans="1:8" ht="9.75" customHeight="1">
      <c r="A4" s="3"/>
      <c r="B4" s="3"/>
      <c r="C4" s="8"/>
      <c r="D4" s="8"/>
      <c r="E4" s="8"/>
      <c r="F4" s="8"/>
      <c r="G4" s="3"/>
      <c r="H4" s="3"/>
    </row>
    <row r="5" spans="1:10" ht="12.75" customHeight="1">
      <c r="A5" s="3"/>
      <c r="B5" s="23" t="s">
        <v>27</v>
      </c>
      <c r="C5" s="24"/>
      <c r="D5" s="25"/>
      <c r="E5" s="27"/>
      <c r="F5" s="27"/>
      <c r="G5" s="3"/>
      <c r="H5" s="3"/>
      <c r="I5" s="29"/>
      <c r="J5" s="29"/>
    </row>
    <row r="6" spans="1:10" ht="5.25" customHeight="1">
      <c r="A6" s="3"/>
      <c r="B6" s="54"/>
      <c r="C6" s="55"/>
      <c r="D6" s="56"/>
      <c r="E6" s="57"/>
      <c r="F6" s="10"/>
      <c r="G6" s="3"/>
      <c r="H6" s="3"/>
      <c r="I6" s="29"/>
      <c r="J6" s="29"/>
    </row>
    <row r="7" spans="1:8" ht="13.5" customHeight="1">
      <c r="A7" s="3"/>
      <c r="B7" s="16" t="s">
        <v>23</v>
      </c>
      <c r="C7" s="75">
        <v>100000</v>
      </c>
      <c r="D7" s="8"/>
      <c r="E7" s="14" t="s">
        <v>45</v>
      </c>
      <c r="F7" s="9">
        <f>ROUND(D13+E13,2)</f>
        <v>4583.33</v>
      </c>
      <c r="G7" s="3"/>
      <c r="H7" s="3"/>
    </row>
    <row r="8" spans="1:8" ht="13.5" customHeight="1">
      <c r="A8" s="3"/>
      <c r="B8" s="17" t="s">
        <v>46</v>
      </c>
      <c r="C8" s="76">
        <v>5</v>
      </c>
      <c r="D8" s="8"/>
      <c r="E8" s="14" t="s">
        <v>47</v>
      </c>
      <c r="F8" s="77">
        <f>COUNT(B13:B403)</f>
        <v>23</v>
      </c>
      <c r="G8" s="3"/>
      <c r="H8" s="3"/>
    </row>
    <row r="9" spans="1:8" ht="13.5" customHeight="1">
      <c r="A9" s="3"/>
      <c r="B9" s="17" t="s">
        <v>22</v>
      </c>
      <c r="C9" s="76">
        <v>50</v>
      </c>
      <c r="E9" s="14" t="s">
        <v>48</v>
      </c>
      <c r="F9" s="9">
        <f>SUMIF(D13:D403,"&gt;0")</f>
        <v>5060.153227327807</v>
      </c>
      <c r="H9" s="3"/>
    </row>
    <row r="10" spans="1:8" ht="12.75">
      <c r="A10" s="3"/>
      <c r="B10" s="3"/>
      <c r="C10" s="8"/>
      <c r="D10" s="8"/>
      <c r="E10" s="8"/>
      <c r="F10" s="8"/>
      <c r="G10" s="3"/>
      <c r="H10" s="3"/>
    </row>
    <row r="11" spans="1:8" ht="13.5" thickBot="1">
      <c r="A11" s="3"/>
      <c r="B11" s="42" t="s">
        <v>38</v>
      </c>
      <c r="C11" s="42"/>
      <c r="D11" s="42"/>
      <c r="E11" s="42"/>
      <c r="F11" s="42"/>
      <c r="G11" s="3"/>
      <c r="H11" s="3"/>
    </row>
    <row r="12" spans="1:8" ht="13.5" thickBot="1">
      <c r="A12" s="10"/>
      <c r="B12" s="67" t="s">
        <v>2</v>
      </c>
      <c r="C12" s="68" t="s">
        <v>3</v>
      </c>
      <c r="D12" s="68" t="s">
        <v>4</v>
      </c>
      <c r="E12" s="68" t="s">
        <v>1</v>
      </c>
      <c r="F12" s="69" t="s">
        <v>5</v>
      </c>
      <c r="G12" s="3"/>
      <c r="H12" s="3"/>
    </row>
    <row r="13" spans="1:8" ht="12.75">
      <c r="A13" s="10"/>
      <c r="B13" s="15">
        <f>IF(C13&gt;0,ROW()-12,"")</f>
        <v>1</v>
      </c>
      <c r="C13" s="1">
        <f>C7</f>
        <v>100000</v>
      </c>
      <c r="D13" s="1">
        <f>C13*$C$8*30/(100*360)</f>
        <v>416.6666666666667</v>
      </c>
      <c r="E13" s="1">
        <f>C13*$C$9/12/100</f>
        <v>4166.666666666667</v>
      </c>
      <c r="F13" s="11">
        <f aca="true" t="shared" si="0" ref="F13:F19">C13-E13</f>
        <v>95833.33333333333</v>
      </c>
      <c r="G13" s="3"/>
      <c r="H13" s="3"/>
    </row>
    <row r="14" spans="1:8" ht="12.75">
      <c r="A14" s="10"/>
      <c r="B14" s="15">
        <f aca="true" t="shared" si="1" ref="B14:B77">IF(C14&gt;0,ROW()-12,"")</f>
        <v>2</v>
      </c>
      <c r="C14" s="1">
        <f aca="true" t="shared" si="2" ref="C14:C19">F13</f>
        <v>95833.33333333333</v>
      </c>
      <c r="D14" s="1">
        <f>C14*$C$8*30/(100*360)</f>
        <v>399.3055555555555</v>
      </c>
      <c r="E14" s="1">
        <f>$F$7-D14</f>
        <v>4184.024444444444</v>
      </c>
      <c r="F14" s="11">
        <f t="shared" si="0"/>
        <v>91649.30888888889</v>
      </c>
      <c r="G14" s="3"/>
      <c r="H14" s="3"/>
    </row>
    <row r="15" spans="1:8" ht="12.75">
      <c r="A15" s="10"/>
      <c r="B15" s="15">
        <f t="shared" si="1"/>
        <v>3</v>
      </c>
      <c r="C15" s="1">
        <f t="shared" si="2"/>
        <v>91649.30888888889</v>
      </c>
      <c r="D15" s="1">
        <f aca="true" t="shared" si="3" ref="D15:D78">C15*$C$8*30/(100*360)</f>
        <v>381.8721203703704</v>
      </c>
      <c r="E15" s="1">
        <f>$F$7-D15</f>
        <v>4201.457879629629</v>
      </c>
      <c r="F15" s="11">
        <f t="shared" si="0"/>
        <v>87447.85100925926</v>
      </c>
      <c r="G15" s="3"/>
      <c r="H15" s="3"/>
    </row>
    <row r="16" spans="1:8" ht="12.75">
      <c r="A16" s="10"/>
      <c r="B16" s="15">
        <f t="shared" si="1"/>
        <v>4</v>
      </c>
      <c r="C16" s="1">
        <f t="shared" si="2"/>
        <v>87447.85100925926</v>
      </c>
      <c r="D16" s="1">
        <f t="shared" si="3"/>
        <v>364.36604587191357</v>
      </c>
      <c r="E16" s="1">
        <f>$F$7-D16</f>
        <v>4218.963954128087</v>
      </c>
      <c r="F16" s="11">
        <f t="shared" si="0"/>
        <v>83228.88705513117</v>
      </c>
      <c r="G16" s="3"/>
      <c r="H16" s="3"/>
    </row>
    <row r="17" spans="1:8" ht="12.75">
      <c r="A17" s="10"/>
      <c r="B17" s="15">
        <f t="shared" si="1"/>
        <v>5</v>
      </c>
      <c r="C17" s="1">
        <f t="shared" si="2"/>
        <v>83228.88705513117</v>
      </c>
      <c r="D17" s="1">
        <f t="shared" si="3"/>
        <v>346.7870293963798</v>
      </c>
      <c r="E17" s="1">
        <f>$F$7-D17</f>
        <v>4236.54297060362</v>
      </c>
      <c r="F17" s="11">
        <f t="shared" si="0"/>
        <v>78992.34408452755</v>
      </c>
      <c r="G17" s="3"/>
      <c r="H17" s="3"/>
    </row>
    <row r="18" spans="1:8" ht="12.75">
      <c r="A18" s="10"/>
      <c r="B18" s="15">
        <f t="shared" si="1"/>
        <v>6</v>
      </c>
      <c r="C18" s="1">
        <f t="shared" si="2"/>
        <v>78992.34408452755</v>
      </c>
      <c r="D18" s="1">
        <f t="shared" si="3"/>
        <v>329.1347670188648</v>
      </c>
      <c r="E18" s="1">
        <f>$F$7-D18</f>
        <v>4254.195232981135</v>
      </c>
      <c r="F18" s="11">
        <f t="shared" si="0"/>
        <v>74738.14885154642</v>
      </c>
      <c r="G18" s="3"/>
      <c r="H18" s="3"/>
    </row>
    <row r="19" spans="1:8" ht="12.75">
      <c r="A19" s="10"/>
      <c r="B19" s="15">
        <f t="shared" si="1"/>
        <v>7</v>
      </c>
      <c r="C19" s="1">
        <f t="shared" si="2"/>
        <v>74738.14885154642</v>
      </c>
      <c r="D19" s="1">
        <f t="shared" si="3"/>
        <v>311.40895354811005</v>
      </c>
      <c r="E19" s="1">
        <f>$F$7-D19</f>
        <v>4271.92104645189</v>
      </c>
      <c r="F19" s="11">
        <f t="shared" si="0"/>
        <v>70466.22780509453</v>
      </c>
      <c r="G19" s="3"/>
      <c r="H19" s="3"/>
    </row>
    <row r="20" spans="1:8" ht="12.75">
      <c r="A20" s="10"/>
      <c r="B20" s="15">
        <f t="shared" si="1"/>
        <v>8</v>
      </c>
      <c r="C20" s="1">
        <f aca="true" t="shared" si="4" ref="C20:C31">F19</f>
        <v>70466.22780509453</v>
      </c>
      <c r="D20" s="1">
        <f t="shared" si="3"/>
        <v>293.6092825212272</v>
      </c>
      <c r="E20" s="1">
        <f>$F$7-D20</f>
        <v>4289.720717478773</v>
      </c>
      <c r="F20" s="11">
        <f aca="true" t="shared" si="5" ref="F20:F31">C20-E20</f>
        <v>66176.50708761576</v>
      </c>
      <c r="G20" s="3"/>
      <c r="H20" s="3"/>
    </row>
    <row r="21" spans="1:8" ht="12.75">
      <c r="A21" s="10"/>
      <c r="B21" s="15">
        <f t="shared" si="1"/>
        <v>9</v>
      </c>
      <c r="C21" s="1">
        <f t="shared" si="4"/>
        <v>66176.50708761576</v>
      </c>
      <c r="D21" s="1">
        <f t="shared" si="3"/>
        <v>275.735446198399</v>
      </c>
      <c r="E21" s="1">
        <f>$F$7-D21</f>
        <v>4307.594553801601</v>
      </c>
      <c r="F21" s="11">
        <f t="shared" si="5"/>
        <v>61868.91253381415</v>
      </c>
      <c r="G21" s="3"/>
      <c r="H21" s="3"/>
    </row>
    <row r="22" spans="1:8" ht="12.75">
      <c r="A22" s="10"/>
      <c r="B22" s="15">
        <f t="shared" si="1"/>
        <v>10</v>
      </c>
      <c r="C22" s="1">
        <f t="shared" si="4"/>
        <v>61868.91253381415</v>
      </c>
      <c r="D22" s="1">
        <f t="shared" si="3"/>
        <v>257.787135557559</v>
      </c>
      <c r="E22" s="1">
        <f>$F$7-D22</f>
        <v>4325.542864442441</v>
      </c>
      <c r="F22" s="11">
        <f t="shared" si="5"/>
        <v>57543.369669371714</v>
      </c>
      <c r="G22" s="3"/>
      <c r="H22" s="3"/>
    </row>
    <row r="23" spans="1:8" ht="12.75">
      <c r="A23" s="10"/>
      <c r="B23" s="15">
        <f t="shared" si="1"/>
        <v>11</v>
      </c>
      <c r="C23" s="1">
        <f t="shared" si="4"/>
        <v>57543.369669371714</v>
      </c>
      <c r="D23" s="1">
        <f t="shared" si="3"/>
        <v>239.76404028904884</v>
      </c>
      <c r="E23" s="1">
        <f>$F$7-D23</f>
        <v>4343.565959710951</v>
      </c>
      <c r="F23" s="11">
        <f t="shared" si="5"/>
        <v>53199.803709660766</v>
      </c>
      <c r="G23" s="3"/>
      <c r="H23" s="3"/>
    </row>
    <row r="24" spans="1:8" ht="12.75">
      <c r="A24" s="10"/>
      <c r="B24" s="15">
        <f t="shared" si="1"/>
        <v>12</v>
      </c>
      <c r="C24" s="1">
        <f t="shared" si="4"/>
        <v>53199.803709660766</v>
      </c>
      <c r="D24" s="1">
        <f t="shared" si="3"/>
        <v>221.66584879025316</v>
      </c>
      <c r="E24" s="1">
        <f>$F$7-D24</f>
        <v>4361.664151209747</v>
      </c>
      <c r="F24" s="11">
        <f t="shared" si="5"/>
        <v>48838.13955845102</v>
      </c>
      <c r="G24" s="3"/>
      <c r="H24" s="3"/>
    </row>
    <row r="25" spans="1:8" ht="12.75">
      <c r="A25" s="10"/>
      <c r="B25" s="15">
        <f t="shared" si="1"/>
        <v>13</v>
      </c>
      <c r="C25" s="1">
        <f t="shared" si="4"/>
        <v>48838.13955845102</v>
      </c>
      <c r="D25" s="1">
        <f t="shared" si="3"/>
        <v>203.49224816021257</v>
      </c>
      <c r="E25" s="1">
        <f>$F$7-D25</f>
        <v>4379.837751839787</v>
      </c>
      <c r="F25" s="11">
        <f t="shared" si="5"/>
        <v>44458.30180661123</v>
      </c>
      <c r="G25" s="3"/>
      <c r="H25" s="3"/>
    </row>
    <row r="26" spans="1:8" ht="12.75">
      <c r="A26" s="10"/>
      <c r="B26" s="15">
        <f t="shared" si="1"/>
        <v>14</v>
      </c>
      <c r="C26" s="1">
        <f t="shared" si="4"/>
        <v>44458.30180661123</v>
      </c>
      <c r="D26" s="1">
        <f t="shared" si="3"/>
        <v>185.24292419421346</v>
      </c>
      <c r="E26" s="1">
        <f>$F$7-D26</f>
        <v>4398.087075805786</v>
      </c>
      <c r="F26" s="11">
        <f t="shared" si="5"/>
        <v>40060.21473080544</v>
      </c>
      <c r="G26" s="3"/>
      <c r="H26" s="3"/>
    </row>
    <row r="27" spans="1:8" ht="12.75">
      <c r="A27" s="10"/>
      <c r="B27" s="15">
        <f t="shared" si="1"/>
        <v>15</v>
      </c>
      <c r="C27" s="1">
        <f t="shared" si="4"/>
        <v>40060.21473080544</v>
      </c>
      <c r="D27" s="1">
        <f t="shared" si="3"/>
        <v>166.917561378356</v>
      </c>
      <c r="E27" s="1">
        <f>$F$7-D27</f>
        <v>4416.412438621644</v>
      </c>
      <c r="F27" s="11">
        <f t="shared" si="5"/>
        <v>35643.8022921838</v>
      </c>
      <c r="G27" s="3"/>
      <c r="H27" s="3"/>
    </row>
    <row r="28" spans="1:8" ht="12.75">
      <c r="A28" s="10"/>
      <c r="B28" s="15">
        <f t="shared" si="1"/>
        <v>16</v>
      </c>
      <c r="C28" s="1">
        <f t="shared" si="4"/>
        <v>35643.8022921838</v>
      </c>
      <c r="D28" s="1">
        <f t="shared" si="3"/>
        <v>148.51584288409916</v>
      </c>
      <c r="E28" s="1">
        <f>$F$7-D28</f>
        <v>4434.8141571159</v>
      </c>
      <c r="F28" s="11">
        <f t="shared" si="5"/>
        <v>31208.9881350679</v>
      </c>
      <c r="G28" s="3"/>
      <c r="H28" s="3"/>
    </row>
    <row r="29" spans="1:8" ht="12.75">
      <c r="A29" s="10"/>
      <c r="B29" s="15">
        <f t="shared" si="1"/>
        <v>17</v>
      </c>
      <c r="C29" s="1">
        <f t="shared" si="4"/>
        <v>31208.9881350679</v>
      </c>
      <c r="D29" s="1">
        <f t="shared" si="3"/>
        <v>130.0374505627829</v>
      </c>
      <c r="E29" s="1">
        <f>$F$7-D29</f>
        <v>4453.292549437217</v>
      </c>
      <c r="F29" s="11">
        <f t="shared" si="5"/>
        <v>26755.69558563068</v>
      </c>
      <c r="G29" s="3"/>
      <c r="H29" s="3"/>
    </row>
    <row r="30" spans="1:8" ht="12.75">
      <c r="A30" s="10"/>
      <c r="B30" s="15">
        <f t="shared" si="1"/>
        <v>18</v>
      </c>
      <c r="C30" s="1">
        <f t="shared" si="4"/>
        <v>26755.69558563068</v>
      </c>
      <c r="D30" s="1">
        <f t="shared" si="3"/>
        <v>111.48206494012784</v>
      </c>
      <c r="E30" s="1">
        <f>$F$7-D30</f>
        <v>4471.847935059872</v>
      </c>
      <c r="F30" s="11">
        <f t="shared" si="5"/>
        <v>22283.84765057081</v>
      </c>
      <c r="G30" s="3"/>
      <c r="H30" s="3"/>
    </row>
    <row r="31" spans="1:8" ht="12.75">
      <c r="A31" s="10"/>
      <c r="B31" s="15">
        <f t="shared" si="1"/>
        <v>19</v>
      </c>
      <c r="C31" s="1">
        <f t="shared" si="4"/>
        <v>22283.84765057081</v>
      </c>
      <c r="D31" s="1">
        <f t="shared" si="3"/>
        <v>92.84936521071171</v>
      </c>
      <c r="E31" s="1">
        <f>$F$7-D31</f>
        <v>4490.480634789288</v>
      </c>
      <c r="F31" s="11">
        <f t="shared" si="5"/>
        <v>17793.36701578152</v>
      </c>
      <c r="G31" s="3"/>
      <c r="H31" s="3"/>
    </row>
    <row r="32" spans="1:8" ht="12.75">
      <c r="A32" s="10"/>
      <c r="B32" s="15">
        <f t="shared" si="1"/>
        <v>20</v>
      </c>
      <c r="C32" s="1">
        <f>F31</f>
        <v>17793.36701578152</v>
      </c>
      <c r="D32" s="1">
        <f>C32*$C$8*30/(100*360)</f>
        <v>74.139029232423</v>
      </c>
      <c r="E32" s="1">
        <f>$F$7-D32</f>
        <v>4509.190970767577</v>
      </c>
      <c r="F32" s="11">
        <f>C32-E32</f>
        <v>13284.176045013945</v>
      </c>
      <c r="G32" s="3"/>
      <c r="H32" s="3"/>
    </row>
    <row r="33" spans="1:8" ht="12.75">
      <c r="A33" s="10"/>
      <c r="B33" s="15">
        <f t="shared" si="1"/>
        <v>21</v>
      </c>
      <c r="C33" s="1">
        <f aca="true" t="shared" si="6" ref="C33:C42">F32</f>
        <v>13284.176045013945</v>
      </c>
      <c r="D33" s="1">
        <f t="shared" si="3"/>
        <v>55.35073352089143</v>
      </c>
      <c r="E33" s="1">
        <f>$F$7-D33</f>
        <v>4527.979266479108</v>
      </c>
      <c r="F33" s="11">
        <f aca="true" t="shared" si="7" ref="F33:F42">C33-E33</f>
        <v>8756.196778534835</v>
      </c>
      <c r="G33" s="3"/>
      <c r="H33" s="3"/>
    </row>
    <row r="34" spans="1:8" ht="12.75">
      <c r="A34" s="10"/>
      <c r="B34" s="15">
        <f t="shared" si="1"/>
        <v>22</v>
      </c>
      <c r="C34" s="1">
        <f t="shared" si="6"/>
        <v>8756.196778534835</v>
      </c>
      <c r="D34" s="1">
        <f t="shared" si="3"/>
        <v>36.48415324389515</v>
      </c>
      <c r="E34" s="1">
        <f>$F$7-D34</f>
        <v>4546.845846756105</v>
      </c>
      <c r="F34" s="11">
        <f t="shared" si="7"/>
        <v>4209.35093177873</v>
      </c>
      <c r="G34" s="3"/>
      <c r="H34" s="3"/>
    </row>
    <row r="35" spans="1:8" ht="12.75">
      <c r="A35" s="10"/>
      <c r="B35" s="15">
        <f t="shared" si="1"/>
        <v>23</v>
      </c>
      <c r="C35" s="1">
        <f t="shared" si="6"/>
        <v>4209.35093177873</v>
      </c>
      <c r="D35" s="1">
        <f t="shared" si="3"/>
        <v>17.53896221574471</v>
      </c>
      <c r="E35" s="1">
        <f>$F$7-D35</f>
        <v>4565.791037784255</v>
      </c>
      <c r="F35" s="11">
        <f t="shared" si="7"/>
        <v>-356.4401060055252</v>
      </c>
      <c r="G35" s="3"/>
      <c r="H35" s="3"/>
    </row>
    <row r="36" spans="1:8" ht="12.75">
      <c r="A36" s="10"/>
      <c r="B36" s="15">
        <f t="shared" si="1"/>
      </c>
      <c r="C36" s="1">
        <f t="shared" si="6"/>
        <v>-356.4401060055252</v>
      </c>
      <c r="D36" s="1">
        <f t="shared" si="3"/>
        <v>-1.4851671083563551</v>
      </c>
      <c r="E36" s="1">
        <f>$F$7-D36</f>
        <v>4584.815167108356</v>
      </c>
      <c r="F36" s="11">
        <f t="shared" si="7"/>
        <v>-4941.255273113881</v>
      </c>
      <c r="G36" s="3"/>
      <c r="H36" s="3"/>
    </row>
    <row r="37" spans="1:8" ht="12.75">
      <c r="A37" s="10"/>
      <c r="B37" s="15">
        <f t="shared" si="1"/>
      </c>
      <c r="C37" s="1">
        <f t="shared" si="6"/>
        <v>-4941.255273113881</v>
      </c>
      <c r="D37" s="1">
        <f t="shared" si="3"/>
        <v>-20.588563637974506</v>
      </c>
      <c r="E37" s="1">
        <f>$F$7-D37</f>
        <v>4603.918563637974</v>
      </c>
      <c r="F37" s="11">
        <f t="shared" si="7"/>
        <v>-9545.173836751856</v>
      </c>
      <c r="G37" s="3"/>
      <c r="H37" s="3"/>
    </row>
    <row r="38" spans="1:8" ht="12.75">
      <c r="A38" s="10"/>
      <c r="B38" s="15">
        <f t="shared" si="1"/>
      </c>
      <c r="C38" s="1">
        <f t="shared" si="6"/>
        <v>-9545.173836751856</v>
      </c>
      <c r="D38" s="1">
        <f t="shared" si="3"/>
        <v>-39.77155765313273</v>
      </c>
      <c r="E38" s="1">
        <f>$F$7-D38</f>
        <v>4623.101557653133</v>
      </c>
      <c r="F38" s="11">
        <f t="shared" si="7"/>
        <v>-14168.275394404987</v>
      </c>
      <c r="G38" s="3"/>
      <c r="H38" s="3"/>
    </row>
    <row r="39" spans="1:8" ht="12.75">
      <c r="A39" s="10"/>
      <c r="B39" s="15">
        <f t="shared" si="1"/>
      </c>
      <c r="C39" s="1">
        <f t="shared" si="6"/>
        <v>-14168.275394404987</v>
      </c>
      <c r="D39" s="1">
        <f t="shared" si="3"/>
        <v>-59.03448081002078</v>
      </c>
      <c r="E39" s="1">
        <f>$F$7-D39</f>
        <v>4642.364480810021</v>
      </c>
      <c r="F39" s="11">
        <f t="shared" si="7"/>
        <v>-18810.63987521501</v>
      </c>
      <c r="G39" s="3"/>
      <c r="H39" s="3"/>
    </row>
    <row r="40" spans="1:8" ht="12.75">
      <c r="A40" s="10"/>
      <c r="B40" s="15">
        <f t="shared" si="1"/>
      </c>
      <c r="C40" s="1">
        <f t="shared" si="6"/>
        <v>-18810.63987521501</v>
      </c>
      <c r="D40" s="1">
        <f t="shared" si="3"/>
        <v>-78.37766614672921</v>
      </c>
      <c r="E40" s="1">
        <f>$F$7-D40</f>
        <v>4661.707666146729</v>
      </c>
      <c r="F40" s="11">
        <f t="shared" si="7"/>
        <v>-23472.347541361738</v>
      </c>
      <c r="G40" s="3"/>
      <c r="H40" s="3"/>
    </row>
    <row r="41" spans="1:8" ht="12.75">
      <c r="A41" s="10"/>
      <c r="B41" s="15">
        <f t="shared" si="1"/>
      </c>
      <c r="C41" s="1">
        <f t="shared" si="6"/>
        <v>-23472.347541361738</v>
      </c>
      <c r="D41" s="1">
        <f t="shared" si="3"/>
        <v>-97.80144808900725</v>
      </c>
      <c r="E41" s="1">
        <f>$F$7-D41</f>
        <v>4681.131448089007</v>
      </c>
      <c r="F41" s="11">
        <f t="shared" si="7"/>
        <v>-28153.478989450745</v>
      </c>
      <c r="G41" s="3"/>
      <c r="H41" s="3"/>
    </row>
    <row r="42" spans="1:8" ht="12.75">
      <c r="A42" s="10"/>
      <c r="B42" s="15">
        <f t="shared" si="1"/>
      </c>
      <c r="C42" s="1">
        <f t="shared" si="6"/>
        <v>-28153.478989450745</v>
      </c>
      <c r="D42" s="1">
        <f t="shared" si="3"/>
        <v>-117.30616245604477</v>
      </c>
      <c r="E42" s="1">
        <f>$F$7-D42</f>
        <v>4700.636162456045</v>
      </c>
      <c r="F42" s="11">
        <f t="shared" si="7"/>
        <v>-32854.11515190679</v>
      </c>
      <c r="G42" s="3"/>
      <c r="H42" s="3"/>
    </row>
    <row r="43" spans="1:8" ht="12.75">
      <c r="A43" s="10"/>
      <c r="B43" s="15">
        <f t="shared" si="1"/>
      </c>
      <c r="C43" s="1">
        <f aca="true" t="shared" si="8" ref="C43:C52">F42</f>
        <v>-32854.11515190679</v>
      </c>
      <c r="D43" s="1">
        <f>C43*$C$8*30/(100*360)</f>
        <v>-136.89214646627832</v>
      </c>
      <c r="E43" s="1">
        <f>$F$7-D43</f>
        <v>4720.222146466278</v>
      </c>
      <c r="F43" s="11">
        <f aca="true" t="shared" si="9" ref="F43:F52">C43-E43</f>
        <v>-37574.33729837307</v>
      </c>
      <c r="G43" s="3"/>
      <c r="H43" s="3"/>
    </row>
    <row r="44" spans="1:8" ht="12.75">
      <c r="A44" s="10"/>
      <c r="B44" s="15">
        <f t="shared" si="1"/>
      </c>
      <c r="C44" s="1">
        <f t="shared" si="8"/>
        <v>-37574.33729837307</v>
      </c>
      <c r="D44" s="1">
        <f t="shared" si="3"/>
        <v>-156.55973874322115</v>
      </c>
      <c r="E44" s="1">
        <f>$F$7-D44</f>
        <v>4739.889738743221</v>
      </c>
      <c r="F44" s="11">
        <f t="shared" si="9"/>
        <v>-42314.227037116296</v>
      </c>
      <c r="G44" s="3"/>
      <c r="H44" s="3"/>
    </row>
    <row r="45" spans="1:8" ht="12.75">
      <c r="A45" s="10"/>
      <c r="B45" s="15">
        <f t="shared" si="1"/>
      </c>
      <c r="C45" s="1">
        <f t="shared" si="8"/>
        <v>-42314.227037116296</v>
      </c>
      <c r="D45" s="1">
        <f t="shared" si="3"/>
        <v>-176.3092793213179</v>
      </c>
      <c r="E45" s="1">
        <f>$F$7-D45</f>
        <v>4759.639279321318</v>
      </c>
      <c r="F45" s="11">
        <f t="shared" si="9"/>
        <v>-47073.86631643761</v>
      </c>
      <c r="G45" s="3"/>
      <c r="H45" s="3"/>
    </row>
    <row r="46" spans="1:8" ht="12.75">
      <c r="A46" s="10"/>
      <c r="B46" s="15">
        <f t="shared" si="1"/>
      </c>
      <c r="C46" s="1">
        <f t="shared" si="8"/>
        <v>-47073.86631643761</v>
      </c>
      <c r="D46" s="1">
        <f t="shared" si="3"/>
        <v>-196.14110965182337</v>
      </c>
      <c r="E46" s="1">
        <f>$F$7-D46</f>
        <v>4779.471109651823</v>
      </c>
      <c r="F46" s="11">
        <f t="shared" si="9"/>
        <v>-51853.337426089434</v>
      </c>
      <c r="G46" s="3"/>
      <c r="H46" s="3"/>
    </row>
    <row r="47" spans="1:8" ht="12.75">
      <c r="A47" s="10"/>
      <c r="B47" s="15">
        <f t="shared" si="1"/>
      </c>
      <c r="C47" s="1">
        <f t="shared" si="8"/>
        <v>-51853.337426089434</v>
      </c>
      <c r="D47" s="1">
        <f t="shared" si="3"/>
        <v>-216.055572608706</v>
      </c>
      <c r="E47" s="1">
        <f>$F$7-D47</f>
        <v>4799.385572608706</v>
      </c>
      <c r="F47" s="11">
        <f t="shared" si="9"/>
        <v>-56652.72299869814</v>
      </c>
      <c r="G47" s="3"/>
      <c r="H47" s="3"/>
    </row>
    <row r="48" spans="1:8" ht="12.75">
      <c r="A48" s="10"/>
      <c r="B48" s="15">
        <f t="shared" si="1"/>
      </c>
      <c r="C48" s="1">
        <f t="shared" si="8"/>
        <v>-56652.72299869814</v>
      </c>
      <c r="D48" s="1">
        <f t="shared" si="3"/>
        <v>-236.0530124945756</v>
      </c>
      <c r="E48" s="1">
        <f>$F$7-D48</f>
        <v>4819.383012494575</v>
      </c>
      <c r="F48" s="11">
        <f t="shared" si="9"/>
        <v>-61472.106011192715</v>
      </c>
      <c r="G48" s="3"/>
      <c r="H48" s="3"/>
    </row>
    <row r="49" spans="1:8" ht="12.75">
      <c r="A49" s="10"/>
      <c r="B49" s="15">
        <f t="shared" si="1"/>
      </c>
      <c r="C49" s="1">
        <f t="shared" si="8"/>
        <v>-61472.106011192715</v>
      </c>
      <c r="D49" s="1">
        <f>C49*$C$8*30/(100*360)</f>
        <v>-256.1337750466363</v>
      </c>
      <c r="E49" s="1">
        <f>$F$7-D49</f>
        <v>4839.463775046636</v>
      </c>
      <c r="F49" s="11">
        <f t="shared" si="9"/>
        <v>-66311.56978623936</v>
      </c>
      <c r="G49" s="3"/>
      <c r="H49" s="3"/>
    </row>
    <row r="50" spans="1:8" ht="12.75">
      <c r="A50" s="10"/>
      <c r="B50" s="15">
        <f t="shared" si="1"/>
      </c>
      <c r="C50" s="1">
        <f t="shared" si="8"/>
        <v>-66311.56978623936</v>
      </c>
      <c r="D50" s="1">
        <f t="shared" si="3"/>
        <v>-276.29820744266397</v>
      </c>
      <c r="E50" s="1">
        <f>$F$7-D50</f>
        <v>4859.628207442664</v>
      </c>
      <c r="F50" s="11">
        <f t="shared" si="9"/>
        <v>-71171.19799368203</v>
      </c>
      <c r="G50" s="3"/>
      <c r="H50" s="3"/>
    </row>
    <row r="51" spans="1:8" ht="12.75">
      <c r="A51" s="10"/>
      <c r="B51" s="15">
        <f t="shared" si="1"/>
      </c>
      <c r="C51" s="1">
        <f t="shared" si="8"/>
        <v>-71171.19799368203</v>
      </c>
      <c r="D51" s="1">
        <f t="shared" si="3"/>
        <v>-296.54665830700844</v>
      </c>
      <c r="E51" s="1">
        <f>$F$7-D51</f>
        <v>4879.876658307008</v>
      </c>
      <c r="F51" s="11">
        <f t="shared" si="9"/>
        <v>-76051.07465198904</v>
      </c>
      <c r="G51" s="3"/>
      <c r="H51" s="3"/>
    </row>
    <row r="52" spans="1:8" ht="12.75">
      <c r="A52" s="10"/>
      <c r="B52" s="15">
        <f t="shared" si="1"/>
      </c>
      <c r="C52" s="1">
        <f t="shared" si="8"/>
        <v>-76051.07465198904</v>
      </c>
      <c r="D52" s="1">
        <f t="shared" si="3"/>
        <v>-316.879477716621</v>
      </c>
      <c r="E52" s="1">
        <f>$F$7-D52</f>
        <v>4900.209477716621</v>
      </c>
      <c r="F52" s="11">
        <f t="shared" si="9"/>
        <v>-80951.28412970566</v>
      </c>
      <c r="G52" s="3"/>
      <c r="H52" s="3"/>
    </row>
    <row r="53" spans="1:8" ht="12.75">
      <c r="A53" s="10"/>
      <c r="B53" s="15">
        <f t="shared" si="1"/>
      </c>
      <c r="C53" s="1">
        <f aca="true" t="shared" si="10" ref="C53:C66">F52</f>
        <v>-80951.28412970566</v>
      </c>
      <c r="D53" s="1">
        <f t="shared" si="3"/>
        <v>-337.2970172071069</v>
      </c>
      <c r="E53" s="1">
        <f>$F$7-D53</f>
        <v>4920.627017207107</v>
      </c>
      <c r="F53" s="11">
        <f aca="true" t="shared" si="11" ref="F53:F66">C53-E53</f>
        <v>-85871.91114691277</v>
      </c>
      <c r="G53" s="3"/>
      <c r="H53" s="3"/>
    </row>
    <row r="54" spans="1:8" ht="12.75">
      <c r="A54" s="10"/>
      <c r="B54" s="15">
        <f t="shared" si="1"/>
      </c>
      <c r="C54" s="1">
        <f t="shared" si="10"/>
        <v>-85871.91114691277</v>
      </c>
      <c r="D54" s="1">
        <f t="shared" si="3"/>
        <v>-357.79962977880325</v>
      </c>
      <c r="E54" s="1">
        <f>$F$7-D54</f>
        <v>4941.129629778803</v>
      </c>
      <c r="F54" s="11">
        <f t="shared" si="11"/>
        <v>-90813.04077669157</v>
      </c>
      <c r="G54" s="3"/>
      <c r="H54" s="3"/>
    </row>
    <row r="55" spans="1:8" ht="12.75">
      <c r="A55" s="10"/>
      <c r="B55" s="15">
        <f t="shared" si="1"/>
      </c>
      <c r="C55" s="1">
        <f t="shared" si="10"/>
        <v>-90813.04077669157</v>
      </c>
      <c r="D55" s="1">
        <f t="shared" si="3"/>
        <v>-378.38766990288156</v>
      </c>
      <c r="E55" s="1">
        <f>$F$7-D55</f>
        <v>4961.717669902881</v>
      </c>
      <c r="F55" s="11">
        <f t="shared" si="11"/>
        <v>-95774.75844659445</v>
      </c>
      <c r="G55" s="3"/>
      <c r="H55" s="3"/>
    </row>
    <row r="56" spans="1:8" ht="12.75">
      <c r="A56" s="10"/>
      <c r="B56" s="15">
        <f t="shared" si="1"/>
      </c>
      <c r="C56" s="1">
        <f t="shared" si="10"/>
        <v>-95774.75844659445</v>
      </c>
      <c r="D56" s="1">
        <f t="shared" si="3"/>
        <v>-399.0614935274769</v>
      </c>
      <c r="E56" s="1">
        <f>$F$7-D56</f>
        <v>4982.391493527477</v>
      </c>
      <c r="F56" s="11">
        <f t="shared" si="11"/>
        <v>-100757.14994012193</v>
      </c>
      <c r="G56" s="3"/>
      <c r="H56" s="3"/>
    </row>
    <row r="57" spans="1:8" ht="12.75">
      <c r="A57" s="10"/>
      <c r="B57" s="15">
        <f t="shared" si="1"/>
      </c>
      <c r="C57" s="1">
        <f t="shared" si="10"/>
        <v>-100757.14994012193</v>
      </c>
      <c r="D57" s="1">
        <f t="shared" si="3"/>
        <v>-419.8214580838414</v>
      </c>
      <c r="E57" s="1">
        <f>$F$7-D57</f>
        <v>5003.151458083841</v>
      </c>
      <c r="F57" s="11">
        <f t="shared" si="11"/>
        <v>-105760.30139820577</v>
      </c>
      <c r="G57" s="3"/>
      <c r="H57" s="3"/>
    </row>
    <row r="58" spans="1:8" ht="12.75">
      <c r="A58" s="10"/>
      <c r="B58" s="15">
        <f t="shared" si="1"/>
      </c>
      <c r="C58" s="1">
        <f t="shared" si="10"/>
        <v>-105760.30139820577</v>
      </c>
      <c r="D58" s="1">
        <f t="shared" si="3"/>
        <v>-440.6679224925241</v>
      </c>
      <c r="E58" s="1">
        <f>$F$7-D58</f>
        <v>5023.997922492524</v>
      </c>
      <c r="F58" s="11">
        <f t="shared" si="11"/>
        <v>-110784.2993206983</v>
      </c>
      <c r="G58" s="3"/>
      <c r="H58" s="3"/>
    </row>
    <row r="59" spans="1:8" ht="12.75">
      <c r="A59" s="10"/>
      <c r="B59" s="15">
        <f t="shared" si="1"/>
      </c>
      <c r="C59" s="1">
        <f t="shared" si="10"/>
        <v>-110784.2993206983</v>
      </c>
      <c r="D59" s="1">
        <f t="shared" si="3"/>
        <v>-461.6012471695762</v>
      </c>
      <c r="E59" s="1">
        <f>$F$7-D59</f>
        <v>5044.931247169576</v>
      </c>
      <c r="F59" s="11">
        <f t="shared" si="11"/>
        <v>-115829.23056786787</v>
      </c>
      <c r="G59" s="3"/>
      <c r="H59" s="3"/>
    </row>
    <row r="60" spans="1:8" ht="12.75">
      <c r="A60" s="10"/>
      <c r="B60" s="15">
        <f t="shared" si="1"/>
      </c>
      <c r="C60" s="1">
        <f t="shared" si="10"/>
        <v>-115829.23056786787</v>
      </c>
      <c r="D60" s="1">
        <f t="shared" si="3"/>
        <v>-482.6217940327827</v>
      </c>
      <c r="E60" s="1">
        <f>$F$7-D60</f>
        <v>5065.951794032782</v>
      </c>
      <c r="F60" s="11">
        <f t="shared" si="11"/>
        <v>-120895.18236190065</v>
      </c>
      <c r="G60" s="3"/>
      <c r="H60" s="3"/>
    </row>
    <row r="61" spans="1:8" ht="12.75">
      <c r="A61" s="10"/>
      <c r="B61" s="15">
        <f t="shared" si="1"/>
      </c>
      <c r="C61" s="1">
        <f t="shared" si="10"/>
        <v>-120895.18236190065</v>
      </c>
      <c r="D61" s="1">
        <f t="shared" si="3"/>
        <v>-503.7299265079193</v>
      </c>
      <c r="E61" s="1">
        <f>$F$7-D61</f>
        <v>5087.059926507919</v>
      </c>
      <c r="F61" s="11">
        <f t="shared" si="11"/>
        <v>-125982.24228840857</v>
      </c>
      <c r="G61" s="3"/>
      <c r="H61" s="3"/>
    </row>
    <row r="62" spans="1:8" ht="12.75">
      <c r="A62" s="10"/>
      <c r="B62" s="15">
        <f t="shared" si="1"/>
      </c>
      <c r="C62" s="1">
        <f t="shared" si="10"/>
        <v>-125982.24228840857</v>
      </c>
      <c r="D62" s="1">
        <f t="shared" si="3"/>
        <v>-524.9260095350357</v>
      </c>
      <c r="E62" s="1">
        <f>$F$7-D62</f>
        <v>5108.256009535035</v>
      </c>
      <c r="F62" s="11">
        <f t="shared" si="11"/>
        <v>-131090.49829794362</v>
      </c>
      <c r="G62" s="3"/>
      <c r="H62" s="3"/>
    </row>
    <row r="63" spans="1:8" ht="12.75">
      <c r="A63" s="10"/>
      <c r="B63" s="15">
        <f t="shared" si="1"/>
      </c>
      <c r="C63" s="1">
        <f t="shared" si="10"/>
        <v>-131090.49829794362</v>
      </c>
      <c r="D63" s="1">
        <f t="shared" si="3"/>
        <v>-546.2104095747651</v>
      </c>
      <c r="E63" s="1">
        <f>$F$7-D63</f>
        <v>5129.540409574765</v>
      </c>
      <c r="F63" s="11">
        <f t="shared" si="11"/>
        <v>-136220.03870751837</v>
      </c>
      <c r="G63" s="3"/>
      <c r="H63" s="3"/>
    </row>
    <row r="64" spans="1:8" ht="12.75">
      <c r="A64" s="10"/>
      <c r="B64" s="15">
        <f t="shared" si="1"/>
      </c>
      <c r="C64" s="1">
        <f t="shared" si="10"/>
        <v>-136220.03870751837</v>
      </c>
      <c r="D64" s="1">
        <f t="shared" si="3"/>
        <v>-567.5834946146599</v>
      </c>
      <c r="E64" s="1">
        <f>$F$7-D64</f>
        <v>5150.91349461466</v>
      </c>
      <c r="F64" s="11">
        <f t="shared" si="11"/>
        <v>-141370.95220213302</v>
      </c>
      <c r="G64" s="3"/>
      <c r="H64" s="3"/>
    </row>
    <row r="65" spans="1:8" ht="12.75">
      <c r="A65" s="10"/>
      <c r="B65" s="15">
        <f t="shared" si="1"/>
      </c>
      <c r="C65" s="1">
        <f t="shared" si="10"/>
        <v>-141370.95220213302</v>
      </c>
      <c r="D65" s="1">
        <f t="shared" si="3"/>
        <v>-589.0456341755543</v>
      </c>
      <c r="E65" s="1">
        <f>$F$7-D65</f>
        <v>5172.375634175554</v>
      </c>
      <c r="F65" s="11">
        <f t="shared" si="11"/>
        <v>-146543.32783630857</v>
      </c>
      <c r="G65" s="3"/>
      <c r="H65" s="3"/>
    </row>
    <row r="66" spans="1:8" ht="12.75">
      <c r="A66" s="10"/>
      <c r="B66" s="15">
        <f t="shared" si="1"/>
      </c>
      <c r="C66" s="1">
        <f t="shared" si="10"/>
        <v>-146543.32783630857</v>
      </c>
      <c r="D66" s="1">
        <f t="shared" si="3"/>
        <v>-610.5971993179525</v>
      </c>
      <c r="E66" s="1">
        <f>$F$7-D66</f>
        <v>5193.927199317953</v>
      </c>
      <c r="F66" s="11">
        <f t="shared" si="11"/>
        <v>-151737.25503562653</v>
      </c>
      <c r="G66" s="3"/>
      <c r="H66" s="3"/>
    </row>
    <row r="67" spans="1:8" ht="12.75">
      <c r="A67" s="10"/>
      <c r="B67" s="15">
        <f t="shared" si="1"/>
      </c>
      <c r="C67" s="1">
        <f aca="true" t="shared" si="12" ref="C67:C119">F66</f>
        <v>-151737.25503562653</v>
      </c>
      <c r="D67" s="1">
        <f t="shared" si="3"/>
        <v>-632.2385626484438</v>
      </c>
      <c r="E67" s="1">
        <f>$F$7-D67</f>
        <v>5215.568562648444</v>
      </c>
      <c r="F67" s="11">
        <f aca="true" t="shared" si="13" ref="F67:F119">C67-E67</f>
        <v>-156952.82359827496</v>
      </c>
      <c r="G67" s="3"/>
      <c r="H67" s="3"/>
    </row>
    <row r="68" spans="1:8" ht="12.75">
      <c r="A68" s="10"/>
      <c r="B68" s="15">
        <f t="shared" si="1"/>
      </c>
      <c r="C68" s="1">
        <f t="shared" si="12"/>
        <v>-156952.82359827496</v>
      </c>
      <c r="D68" s="1">
        <f t="shared" si="3"/>
        <v>-653.9700983261457</v>
      </c>
      <c r="E68" s="1">
        <f>$F$7-D68</f>
        <v>5237.300098326145</v>
      </c>
      <c r="F68" s="11">
        <f t="shared" si="13"/>
        <v>-162190.1236966011</v>
      </c>
      <c r="G68" s="3"/>
      <c r="H68" s="3"/>
    </row>
    <row r="69" spans="1:8" ht="12.75">
      <c r="A69" s="10"/>
      <c r="B69" s="15">
        <f t="shared" si="1"/>
      </c>
      <c r="C69" s="1">
        <f t="shared" si="12"/>
        <v>-162190.1236966011</v>
      </c>
      <c r="D69" s="1">
        <f t="shared" si="3"/>
        <v>-675.7921820691713</v>
      </c>
      <c r="E69" s="1">
        <f>$F$7-D69</f>
        <v>5259.122182069172</v>
      </c>
      <c r="F69" s="11">
        <f t="shared" si="13"/>
        <v>-167449.24587867028</v>
      </c>
      <c r="G69" s="3"/>
      <c r="H69" s="3"/>
    </row>
    <row r="70" spans="1:8" ht="12.75">
      <c r="A70" s="10"/>
      <c r="B70" s="15">
        <f t="shared" si="1"/>
      </c>
      <c r="C70" s="1">
        <f t="shared" si="12"/>
        <v>-167449.24587867028</v>
      </c>
      <c r="D70" s="1">
        <f t="shared" si="3"/>
        <v>-697.7051911611261</v>
      </c>
      <c r="E70" s="1">
        <f>$F$7-D70</f>
        <v>5281.035191161126</v>
      </c>
      <c r="F70" s="11">
        <f t="shared" si="13"/>
        <v>-172730.2810698314</v>
      </c>
      <c r="G70" s="3"/>
      <c r="H70" s="3"/>
    </row>
    <row r="71" spans="1:8" ht="12.75">
      <c r="A71" s="10"/>
      <c r="B71" s="15">
        <f t="shared" si="1"/>
      </c>
      <c r="C71" s="1">
        <f t="shared" si="12"/>
        <v>-172730.2810698314</v>
      </c>
      <c r="D71" s="1">
        <f t="shared" si="3"/>
        <v>-719.7095044576308</v>
      </c>
      <c r="E71" s="1">
        <f>$F$7-D71</f>
        <v>5303.039504457631</v>
      </c>
      <c r="F71" s="11">
        <f t="shared" si="13"/>
        <v>-178033.32057428904</v>
      </c>
      <c r="G71" s="3"/>
      <c r="H71" s="3"/>
    </row>
    <row r="72" spans="1:8" ht="12.75">
      <c r="A72" s="10"/>
      <c r="B72" s="15">
        <f t="shared" si="1"/>
      </c>
      <c r="C72" s="1">
        <f t="shared" si="12"/>
        <v>-178033.32057428904</v>
      </c>
      <c r="D72" s="1">
        <f t="shared" si="3"/>
        <v>-741.805502392871</v>
      </c>
      <c r="E72" s="1">
        <f>$F$7-D72</f>
        <v>5325.135502392871</v>
      </c>
      <c r="F72" s="11">
        <f t="shared" si="13"/>
        <v>-183358.4560766819</v>
      </c>
      <c r="G72" s="3"/>
      <c r="H72" s="3"/>
    </row>
    <row r="73" spans="1:8" ht="12.75">
      <c r="A73" s="10"/>
      <c r="B73" s="15">
        <f t="shared" si="1"/>
      </c>
      <c r="C73" s="1">
        <f t="shared" si="12"/>
        <v>-183358.4560766819</v>
      </c>
      <c r="D73" s="1">
        <f t="shared" si="3"/>
        <v>-763.9935669861745</v>
      </c>
      <c r="E73" s="1">
        <f>$F$7-D73</f>
        <v>5347.323566986174</v>
      </c>
      <c r="F73" s="11">
        <f t="shared" si="13"/>
        <v>-188705.77964366807</v>
      </c>
      <c r="G73" s="3"/>
      <c r="H73" s="3"/>
    </row>
    <row r="74" spans="1:8" ht="12.75">
      <c r="A74" s="10"/>
      <c r="B74" s="15">
        <f t="shared" si="1"/>
      </c>
      <c r="C74" s="1">
        <f t="shared" si="12"/>
        <v>-188705.77964366807</v>
      </c>
      <c r="D74" s="1">
        <f t="shared" si="3"/>
        <v>-786.2740818486169</v>
      </c>
      <c r="E74" s="1">
        <f>$F$7-D74</f>
        <v>5369.604081848617</v>
      </c>
      <c r="F74" s="11">
        <f t="shared" si="13"/>
        <v>-194075.38372551667</v>
      </c>
      <c r="G74" s="3"/>
      <c r="H74" s="3"/>
    </row>
    <row r="75" spans="1:8" ht="12.75">
      <c r="A75" s="10"/>
      <c r="B75" s="15">
        <f t="shared" si="1"/>
      </c>
      <c r="C75" s="1">
        <f t="shared" si="12"/>
        <v>-194075.38372551667</v>
      </c>
      <c r="D75" s="1">
        <f t="shared" si="3"/>
        <v>-808.6474321896529</v>
      </c>
      <c r="E75" s="1">
        <f>$F$7-D75</f>
        <v>5391.977432189653</v>
      </c>
      <c r="F75" s="11">
        <f t="shared" si="13"/>
        <v>-199467.36115770633</v>
      </c>
      <c r="G75" s="3"/>
      <c r="H75" s="3"/>
    </row>
    <row r="76" spans="1:8" ht="12.75">
      <c r="A76" s="10"/>
      <c r="B76" s="15">
        <f t="shared" si="1"/>
      </c>
      <c r="C76" s="1">
        <f t="shared" si="12"/>
        <v>-199467.36115770633</v>
      </c>
      <c r="D76" s="1">
        <f t="shared" si="3"/>
        <v>-831.1140048237763</v>
      </c>
      <c r="E76" s="1">
        <f>$F$7-D76</f>
        <v>5414.444004823777</v>
      </c>
      <c r="F76" s="11">
        <f t="shared" si="13"/>
        <v>-204881.8051625301</v>
      </c>
      <c r="G76" s="3"/>
      <c r="H76" s="3"/>
    </row>
    <row r="77" spans="1:8" ht="12.75">
      <c r="A77" s="10"/>
      <c r="B77" s="15">
        <f t="shared" si="1"/>
      </c>
      <c r="C77" s="1">
        <f t="shared" si="12"/>
        <v>-204881.8051625301</v>
      </c>
      <c r="D77" s="1">
        <f t="shared" si="3"/>
        <v>-853.6741881772089</v>
      </c>
      <c r="E77" s="1">
        <f>$F$7-D77</f>
        <v>5437.004188177209</v>
      </c>
      <c r="F77" s="11">
        <f t="shared" si="13"/>
        <v>-210318.8093507073</v>
      </c>
      <c r="G77" s="3"/>
      <c r="H77" s="3"/>
    </row>
    <row r="78" spans="1:8" ht="12.75">
      <c r="A78" s="10"/>
      <c r="B78" s="15">
        <f aca="true" t="shared" si="14" ref="B78:B141">IF(C78&gt;0,ROW()-12,"")</f>
      </c>
      <c r="C78" s="1">
        <f t="shared" si="12"/>
        <v>-210318.8093507073</v>
      </c>
      <c r="D78" s="1">
        <f t="shared" si="3"/>
        <v>-876.3283722946137</v>
      </c>
      <c r="E78" s="1">
        <f>$F$7-D78</f>
        <v>5459.658372294613</v>
      </c>
      <c r="F78" s="11">
        <f t="shared" si="13"/>
        <v>-215778.46772300193</v>
      </c>
      <c r="G78" s="3"/>
      <c r="H78" s="3"/>
    </row>
    <row r="79" spans="1:8" ht="12.75">
      <c r="A79" s="10"/>
      <c r="B79" s="15">
        <f t="shared" si="14"/>
      </c>
      <c r="C79" s="1">
        <f t="shared" si="12"/>
        <v>-215778.46772300193</v>
      </c>
      <c r="D79" s="1">
        <f aca="true" t="shared" si="15" ref="D79:D142">C79*$C$8*30/(100*360)</f>
        <v>-899.0769488458413</v>
      </c>
      <c r="E79" s="1">
        <f>$F$7-D79</f>
        <v>5482.406948845841</v>
      </c>
      <c r="F79" s="11">
        <f t="shared" si="13"/>
        <v>-221260.87467184776</v>
      </c>
      <c r="G79" s="3"/>
      <c r="H79" s="3"/>
    </row>
    <row r="80" spans="1:8" ht="12.75">
      <c r="A80" s="10"/>
      <c r="B80" s="15">
        <f t="shared" si="14"/>
      </c>
      <c r="C80" s="1">
        <f t="shared" si="12"/>
        <v>-221260.87467184776</v>
      </c>
      <c r="D80" s="1">
        <f t="shared" si="15"/>
        <v>-921.9203111326989</v>
      </c>
      <c r="E80" s="1">
        <f>$F$7-D80</f>
        <v>5505.250311132699</v>
      </c>
      <c r="F80" s="11">
        <f t="shared" si="13"/>
        <v>-226766.12498298046</v>
      </c>
      <c r="G80" s="3"/>
      <c r="H80" s="3"/>
    </row>
    <row r="81" spans="1:8" ht="12.75">
      <c r="A81" s="10"/>
      <c r="B81" s="15">
        <f t="shared" si="14"/>
      </c>
      <c r="C81" s="1">
        <f t="shared" si="12"/>
        <v>-226766.12498298046</v>
      </c>
      <c r="D81" s="1">
        <f t="shared" si="15"/>
        <v>-944.8588540957518</v>
      </c>
      <c r="E81" s="1">
        <f>$F$7-D81</f>
        <v>5528.188854095752</v>
      </c>
      <c r="F81" s="11">
        <f t="shared" si="13"/>
        <v>-232294.31383707622</v>
      </c>
      <c r="G81" s="3"/>
      <c r="H81" s="3"/>
    </row>
    <row r="82" spans="1:8" ht="12.75">
      <c r="A82" s="10"/>
      <c r="B82" s="15">
        <f t="shared" si="14"/>
      </c>
      <c r="C82" s="1">
        <f t="shared" si="12"/>
        <v>-232294.31383707622</v>
      </c>
      <c r="D82" s="1">
        <f t="shared" si="15"/>
        <v>-967.892974321151</v>
      </c>
      <c r="E82" s="1">
        <f>$F$7-D82</f>
        <v>5551.222974321151</v>
      </c>
      <c r="F82" s="11">
        <f t="shared" si="13"/>
        <v>-237845.53681139738</v>
      </c>
      <c r="G82" s="3"/>
      <c r="H82" s="3"/>
    </row>
    <row r="83" spans="1:8" ht="12.75">
      <c r="A83" s="10"/>
      <c r="B83" s="15">
        <f t="shared" si="14"/>
      </c>
      <c r="C83" s="1">
        <f t="shared" si="12"/>
        <v>-237845.53681139738</v>
      </c>
      <c r="D83" s="1">
        <f t="shared" si="15"/>
        <v>-991.0230700474891</v>
      </c>
      <c r="E83" s="1">
        <f>$F$7-D83</f>
        <v>5574.353070047489</v>
      </c>
      <c r="F83" s="11">
        <f t="shared" si="13"/>
        <v>-243419.88988144486</v>
      </c>
      <c r="G83" s="3"/>
      <c r="H83" s="3"/>
    </row>
    <row r="84" spans="1:8" ht="12.75">
      <c r="A84" s="10"/>
      <c r="B84" s="15">
        <f t="shared" si="14"/>
      </c>
      <c r="C84" s="1">
        <f t="shared" si="12"/>
        <v>-243419.88988144486</v>
      </c>
      <c r="D84" s="1">
        <f t="shared" si="15"/>
        <v>-1014.2495411726869</v>
      </c>
      <c r="E84" s="1">
        <f>$F$7-D84</f>
        <v>5597.579541172687</v>
      </c>
      <c r="F84" s="11">
        <f t="shared" si="13"/>
        <v>-249017.46942261755</v>
      </c>
      <c r="G84" s="3"/>
      <c r="H84" s="3"/>
    </row>
    <row r="85" spans="1:8" ht="12.75">
      <c r="A85" s="10"/>
      <c r="B85" s="15">
        <f t="shared" si="14"/>
      </c>
      <c r="C85" s="1">
        <f t="shared" si="12"/>
        <v>-249017.46942261755</v>
      </c>
      <c r="D85" s="1">
        <f t="shared" si="15"/>
        <v>-1037.5727892609066</v>
      </c>
      <c r="E85" s="1">
        <f>$F$7-D85</f>
        <v>5620.9027892609065</v>
      </c>
      <c r="F85" s="11">
        <f t="shared" si="13"/>
        <v>-254638.37221187845</v>
      </c>
      <c r="G85" s="3"/>
      <c r="H85" s="3"/>
    </row>
    <row r="86" spans="1:8" ht="12.75">
      <c r="A86" s="10"/>
      <c r="B86" s="15">
        <f t="shared" si="14"/>
      </c>
      <c r="C86" s="1">
        <f t="shared" si="12"/>
        <v>-254638.37221187845</v>
      </c>
      <c r="D86" s="1">
        <f t="shared" si="15"/>
        <v>-1060.9932175494935</v>
      </c>
      <c r="E86" s="1">
        <f>$F$7-D86</f>
        <v>5644.323217549493</v>
      </c>
      <c r="F86" s="11">
        <f t="shared" si="13"/>
        <v>-260282.69542942796</v>
      </c>
      <c r="G86" s="3"/>
      <c r="H86" s="3"/>
    </row>
    <row r="87" spans="1:8" ht="12.75">
      <c r="A87" s="10"/>
      <c r="B87" s="15">
        <f t="shared" si="14"/>
      </c>
      <c r="C87" s="1">
        <f t="shared" si="12"/>
        <v>-260282.69542942796</v>
      </c>
      <c r="D87" s="1">
        <f t="shared" si="15"/>
        <v>-1084.51123095595</v>
      </c>
      <c r="E87" s="1">
        <f>$F$7-D87</f>
        <v>5667.84123095595</v>
      </c>
      <c r="F87" s="11">
        <f t="shared" si="13"/>
        <v>-265950.5366603839</v>
      </c>
      <c r="G87" s="3"/>
      <c r="H87" s="3"/>
    </row>
    <row r="88" spans="1:8" ht="12.75">
      <c r="A88" s="10"/>
      <c r="B88" s="15">
        <f t="shared" si="14"/>
      </c>
      <c r="C88" s="1">
        <f t="shared" si="12"/>
        <v>-265950.5366603839</v>
      </c>
      <c r="D88" s="1">
        <f t="shared" si="15"/>
        <v>-1108.127236084933</v>
      </c>
      <c r="E88" s="1">
        <f>$F$7-D88</f>
        <v>5691.457236084932</v>
      </c>
      <c r="F88" s="11">
        <f t="shared" si="13"/>
        <v>-271641.99389646883</v>
      </c>
      <c r="G88" s="3"/>
      <c r="H88" s="3"/>
    </row>
    <row r="89" spans="1:8" ht="12.75">
      <c r="A89" s="10"/>
      <c r="B89" s="15">
        <f t="shared" si="14"/>
      </c>
      <c r="C89" s="1">
        <f t="shared" si="12"/>
        <v>-271641.99389646883</v>
      </c>
      <c r="D89" s="1">
        <f t="shared" si="15"/>
        <v>-1131.8416412352867</v>
      </c>
      <c r="E89" s="1">
        <f>$F$7-D89</f>
        <v>5715.171641235287</v>
      </c>
      <c r="F89" s="11">
        <f t="shared" si="13"/>
        <v>-277357.16553770413</v>
      </c>
      <c r="G89" s="3"/>
      <c r="H89" s="3"/>
    </row>
    <row r="90" spans="1:8" ht="12.75">
      <c r="A90" s="10"/>
      <c r="B90" s="15">
        <f t="shared" si="14"/>
      </c>
      <c r="C90" s="1">
        <f t="shared" si="12"/>
        <v>-277357.16553770413</v>
      </c>
      <c r="D90" s="1">
        <f t="shared" si="15"/>
        <v>-1155.6548564071006</v>
      </c>
      <c r="E90" s="1">
        <f>$F$7-D90</f>
        <v>5738.984856407101</v>
      </c>
      <c r="F90" s="11">
        <f t="shared" si="13"/>
        <v>-283096.15039411123</v>
      </c>
      <c r="G90" s="3"/>
      <c r="H90" s="3"/>
    </row>
    <row r="91" spans="1:8" ht="12.75">
      <c r="A91" s="10"/>
      <c r="B91" s="15">
        <f t="shared" si="14"/>
      </c>
      <c r="C91" s="1">
        <f t="shared" si="12"/>
        <v>-283096.15039411123</v>
      </c>
      <c r="D91" s="1">
        <f t="shared" si="15"/>
        <v>-1179.5672933087967</v>
      </c>
      <c r="E91" s="1">
        <f>$F$7-D91</f>
        <v>5762.897293308797</v>
      </c>
      <c r="F91" s="11">
        <f t="shared" si="13"/>
        <v>-288859.04768742004</v>
      </c>
      <c r="G91" s="3"/>
      <c r="H91" s="3"/>
    </row>
    <row r="92" spans="1:8" ht="12.75">
      <c r="A92" s="10"/>
      <c r="B92" s="15">
        <f t="shared" si="14"/>
      </c>
      <c r="C92" s="1">
        <f t="shared" si="12"/>
        <v>-288859.04768742004</v>
      </c>
      <c r="D92" s="1">
        <f t="shared" si="15"/>
        <v>-1203.5793653642502</v>
      </c>
      <c r="E92" s="1">
        <f>$F$7-D92</f>
        <v>5786.90936536425</v>
      </c>
      <c r="F92" s="11">
        <f t="shared" si="13"/>
        <v>-294645.9570527843</v>
      </c>
      <c r="G92" s="3"/>
      <c r="H92" s="3"/>
    </row>
    <row r="93" spans="1:8" ht="12.75">
      <c r="A93" s="10"/>
      <c r="B93" s="15">
        <f t="shared" si="14"/>
      </c>
      <c r="C93" s="1">
        <f t="shared" si="12"/>
        <v>-294645.9570527843</v>
      </c>
      <c r="D93" s="1">
        <f t="shared" si="15"/>
        <v>-1227.6914877199345</v>
      </c>
      <c r="E93" s="1">
        <f>$F$7-D93</f>
        <v>5811.021487719934</v>
      </c>
      <c r="F93" s="11">
        <f t="shared" si="13"/>
        <v>-300456.97854050423</v>
      </c>
      <c r="G93" s="3"/>
      <c r="H93" s="3"/>
    </row>
    <row r="94" spans="1:8" ht="12.75">
      <c r="A94" s="10"/>
      <c r="B94" s="15">
        <f t="shared" si="14"/>
      </c>
      <c r="C94" s="1">
        <f t="shared" si="12"/>
        <v>-300456.97854050423</v>
      </c>
      <c r="D94" s="1">
        <f t="shared" si="15"/>
        <v>-1251.9040772521012</v>
      </c>
      <c r="E94" s="1">
        <f>$F$7-D94</f>
        <v>5835.234077252101</v>
      </c>
      <c r="F94" s="11">
        <f t="shared" si="13"/>
        <v>-306292.21261775633</v>
      </c>
      <c r="G94" s="3"/>
      <c r="H94" s="3"/>
    </row>
    <row r="95" spans="1:8" ht="12.75">
      <c r="A95" s="10"/>
      <c r="B95" s="15">
        <f t="shared" si="14"/>
      </c>
      <c r="C95" s="1">
        <f t="shared" si="12"/>
        <v>-306292.21261775633</v>
      </c>
      <c r="D95" s="1">
        <f t="shared" si="15"/>
        <v>-1276.2175525739847</v>
      </c>
      <c r="E95" s="1">
        <f>$F$7-D95</f>
        <v>5859.547552573985</v>
      </c>
      <c r="F95" s="11">
        <f t="shared" si="13"/>
        <v>-312151.7601703303</v>
      </c>
      <c r="G95" s="3"/>
      <c r="H95" s="3"/>
    </row>
    <row r="96" spans="1:8" ht="12.75">
      <c r="A96" s="10"/>
      <c r="B96" s="15">
        <f t="shared" si="14"/>
      </c>
      <c r="C96" s="1">
        <f t="shared" si="12"/>
        <v>-312151.7601703303</v>
      </c>
      <c r="D96" s="1">
        <f t="shared" si="15"/>
        <v>-1300.6323340430429</v>
      </c>
      <c r="E96" s="1">
        <f>$F$7-D96</f>
        <v>5883.962334043043</v>
      </c>
      <c r="F96" s="11">
        <f t="shared" si="13"/>
        <v>-318035.72250437335</v>
      </c>
      <c r="G96" s="3"/>
      <c r="H96" s="3"/>
    </row>
    <row r="97" spans="1:8" ht="12.75">
      <c r="A97" s="10"/>
      <c r="B97" s="15">
        <f t="shared" si="14"/>
      </c>
      <c r="C97" s="1">
        <f t="shared" si="12"/>
        <v>-318035.72250437335</v>
      </c>
      <c r="D97" s="1">
        <f t="shared" si="15"/>
        <v>-1325.1488437682222</v>
      </c>
      <c r="E97" s="1">
        <f>$F$7-D97</f>
        <v>5908.478843768222</v>
      </c>
      <c r="F97" s="11">
        <f t="shared" si="13"/>
        <v>-323944.2013481416</v>
      </c>
      <c r="G97" s="3"/>
      <c r="H97" s="3"/>
    </row>
    <row r="98" spans="1:8" ht="12.75">
      <c r="A98" s="10"/>
      <c r="B98" s="15">
        <f t="shared" si="14"/>
      </c>
      <c r="C98" s="1">
        <f t="shared" si="12"/>
        <v>-323944.2013481416</v>
      </c>
      <c r="D98" s="1">
        <f t="shared" si="15"/>
        <v>-1349.7675056172566</v>
      </c>
      <c r="E98" s="1">
        <f>$F$7-D98</f>
        <v>5933.0975056172565</v>
      </c>
      <c r="F98" s="11">
        <f t="shared" si="13"/>
        <v>-329877.29885375884</v>
      </c>
      <c r="G98" s="3"/>
      <c r="H98" s="3"/>
    </row>
    <row r="99" spans="1:8" ht="12.75">
      <c r="A99" s="10"/>
      <c r="B99" s="15">
        <f t="shared" si="14"/>
      </c>
      <c r="C99" s="1">
        <f t="shared" si="12"/>
        <v>-329877.29885375884</v>
      </c>
      <c r="D99" s="1">
        <f t="shared" si="15"/>
        <v>-1374.488745223995</v>
      </c>
      <c r="E99" s="1">
        <f>$F$7-D99</f>
        <v>5957.8187452239945</v>
      </c>
      <c r="F99" s="11">
        <f t="shared" si="13"/>
        <v>-335835.1175989828</v>
      </c>
      <c r="G99" s="3"/>
      <c r="H99" s="3"/>
    </row>
    <row r="100" spans="1:8" ht="12.75">
      <c r="A100" s="10"/>
      <c r="B100" s="15">
        <f t="shared" si="14"/>
      </c>
      <c r="C100" s="1">
        <f t="shared" si="12"/>
        <v>-335835.1175989828</v>
      </c>
      <c r="D100" s="1">
        <f t="shared" si="15"/>
        <v>-1399.3129899957617</v>
      </c>
      <c r="E100" s="1">
        <f>$F$7-D100</f>
        <v>5982.642989995762</v>
      </c>
      <c r="F100" s="11">
        <f t="shared" si="13"/>
        <v>-341817.7605889786</v>
      </c>
      <c r="G100" s="3"/>
      <c r="H100" s="3"/>
    </row>
    <row r="101" spans="1:8" ht="12.75">
      <c r="A101" s="10"/>
      <c r="B101" s="15">
        <f t="shared" si="14"/>
      </c>
      <c r="C101" s="1">
        <f t="shared" si="12"/>
        <v>-341817.7605889786</v>
      </c>
      <c r="D101" s="1">
        <f t="shared" si="15"/>
        <v>-1424.2406691207443</v>
      </c>
      <c r="E101" s="1">
        <f>$F$7-D101</f>
        <v>6007.570669120744</v>
      </c>
      <c r="F101" s="11">
        <f t="shared" si="13"/>
        <v>-347825.33125809935</v>
      </c>
      <c r="G101" s="3"/>
      <c r="H101" s="3"/>
    </row>
    <row r="102" spans="1:8" ht="12.75">
      <c r="A102" s="10"/>
      <c r="B102" s="15">
        <f t="shared" si="14"/>
      </c>
      <c r="C102" s="1">
        <f t="shared" si="12"/>
        <v>-347825.33125809935</v>
      </c>
      <c r="D102" s="1">
        <f t="shared" si="15"/>
        <v>-1449.2722135754138</v>
      </c>
      <c r="E102" s="1">
        <f>$F$7-D102</f>
        <v>6032.602213575414</v>
      </c>
      <c r="F102" s="11">
        <f t="shared" si="13"/>
        <v>-353857.93347167474</v>
      </c>
      <c r="G102" s="3"/>
      <c r="H102" s="3"/>
    </row>
    <row r="103" spans="1:8" ht="12.75">
      <c r="A103" s="10"/>
      <c r="B103" s="15">
        <f t="shared" si="14"/>
      </c>
      <c r="C103" s="1">
        <f t="shared" si="12"/>
        <v>-353857.93347167474</v>
      </c>
      <c r="D103" s="1">
        <f t="shared" si="15"/>
        <v>-1474.4080561319781</v>
      </c>
      <c r="E103" s="1">
        <f>$F$7-D103</f>
        <v>6057.738056131978</v>
      </c>
      <c r="F103" s="11">
        <f t="shared" si="13"/>
        <v>-359915.6715278067</v>
      </c>
      <c r="G103" s="3"/>
      <c r="H103" s="3"/>
    </row>
    <row r="104" spans="1:8" ht="12.75">
      <c r="A104" s="10"/>
      <c r="B104" s="15">
        <f t="shared" si="14"/>
      </c>
      <c r="C104" s="1">
        <f t="shared" si="12"/>
        <v>-359915.6715278067</v>
      </c>
      <c r="D104" s="1">
        <f t="shared" si="15"/>
        <v>-1499.6486313658613</v>
      </c>
      <c r="E104" s="1">
        <f>$F$7-D104</f>
        <v>6082.9786313658615</v>
      </c>
      <c r="F104" s="11">
        <f t="shared" si="13"/>
        <v>-365998.6501591726</v>
      </c>
      <c r="G104" s="3"/>
      <c r="H104" s="3"/>
    </row>
    <row r="105" spans="1:8" ht="12.75">
      <c r="A105" s="10"/>
      <c r="B105" s="15">
        <f t="shared" si="14"/>
      </c>
      <c r="C105" s="1">
        <f t="shared" si="12"/>
        <v>-365998.6501591726</v>
      </c>
      <c r="D105" s="1">
        <f t="shared" si="15"/>
        <v>-1524.9943756632192</v>
      </c>
      <c r="E105" s="1">
        <f>$F$7-D105</f>
        <v>6108.324375663219</v>
      </c>
      <c r="F105" s="11">
        <f t="shared" si="13"/>
        <v>-372106.97453483584</v>
      </c>
      <c r="G105" s="3"/>
      <c r="H105" s="3"/>
    </row>
    <row r="106" spans="1:8" ht="12.75">
      <c r="A106" s="10"/>
      <c r="B106" s="15">
        <f t="shared" si="14"/>
      </c>
      <c r="C106" s="1">
        <f t="shared" si="12"/>
        <v>-372106.97453483584</v>
      </c>
      <c r="D106" s="1">
        <f t="shared" si="15"/>
        <v>-1550.4457272284828</v>
      </c>
      <c r="E106" s="1">
        <f>$F$7-D106</f>
        <v>6133.7757272284825</v>
      </c>
      <c r="F106" s="11">
        <f t="shared" si="13"/>
        <v>-378240.75026206434</v>
      </c>
      <c r="G106" s="3"/>
      <c r="H106" s="3"/>
    </row>
    <row r="107" spans="1:8" ht="12.75">
      <c r="A107" s="10"/>
      <c r="B107" s="15">
        <f t="shared" si="14"/>
      </c>
      <c r="C107" s="1">
        <f t="shared" si="12"/>
        <v>-378240.75026206434</v>
      </c>
      <c r="D107" s="1">
        <f t="shared" si="15"/>
        <v>-1576.0031260919347</v>
      </c>
      <c r="E107" s="1">
        <f>$F$7-D107</f>
        <v>6159.333126091935</v>
      </c>
      <c r="F107" s="11">
        <f t="shared" si="13"/>
        <v>-384400.08338815626</v>
      </c>
      <c r="G107" s="3"/>
      <c r="H107" s="3"/>
    </row>
    <row r="108" spans="1:8" ht="12.75">
      <c r="A108" s="10"/>
      <c r="B108" s="15">
        <f t="shared" si="14"/>
      </c>
      <c r="C108" s="1">
        <f t="shared" si="12"/>
        <v>-384400.08338815626</v>
      </c>
      <c r="D108" s="1">
        <f t="shared" si="15"/>
        <v>-1601.6670141173176</v>
      </c>
      <c r="E108" s="1">
        <f>$F$7-D108</f>
        <v>6184.997014117318</v>
      </c>
      <c r="F108" s="11">
        <f t="shared" si="13"/>
        <v>-390585.08040227357</v>
      </c>
      <c r="G108" s="3"/>
      <c r="H108" s="3"/>
    </row>
    <row r="109" spans="1:8" ht="12.75">
      <c r="A109" s="10"/>
      <c r="B109" s="15">
        <f t="shared" si="14"/>
      </c>
      <c r="C109" s="1">
        <f t="shared" si="12"/>
        <v>-390585.08040227357</v>
      </c>
      <c r="D109" s="1">
        <f t="shared" si="15"/>
        <v>-1627.4378350094732</v>
      </c>
      <c r="E109" s="1">
        <f>$F$7-D109</f>
        <v>6210.767835009473</v>
      </c>
      <c r="F109" s="11">
        <f t="shared" si="13"/>
        <v>-396795.84823728306</v>
      </c>
      <c r="G109" s="3"/>
      <c r="H109" s="3"/>
    </row>
    <row r="110" spans="1:8" ht="12.75">
      <c r="A110" s="10"/>
      <c r="B110" s="15">
        <f t="shared" si="14"/>
      </c>
      <c r="C110" s="1">
        <f t="shared" si="12"/>
        <v>-396795.84823728306</v>
      </c>
      <c r="D110" s="1">
        <f t="shared" si="15"/>
        <v>-1653.316034322013</v>
      </c>
      <c r="E110" s="1">
        <f>$F$7-D110</f>
        <v>6236.646034322013</v>
      </c>
      <c r="F110" s="11">
        <f t="shared" si="13"/>
        <v>-403032.4942716051</v>
      </c>
      <c r="G110" s="3"/>
      <c r="H110" s="3"/>
    </row>
    <row r="111" spans="1:8" ht="12.75">
      <c r="A111" s="10"/>
      <c r="B111" s="15">
        <f t="shared" si="14"/>
      </c>
      <c r="C111" s="1">
        <f t="shared" si="12"/>
        <v>-403032.4942716051</v>
      </c>
      <c r="D111" s="1">
        <f t="shared" si="15"/>
        <v>-1679.3020594650213</v>
      </c>
      <c r="E111" s="1">
        <f>$F$7-D111</f>
        <v>6262.6320594650215</v>
      </c>
      <c r="F111" s="11">
        <f t="shared" si="13"/>
        <v>-409295.12633107015</v>
      </c>
      <c r="G111" s="3"/>
      <c r="H111" s="3"/>
    </row>
    <row r="112" spans="1:8" ht="12.75">
      <c r="A112" s="10"/>
      <c r="B112" s="15">
        <f t="shared" si="14"/>
      </c>
      <c r="C112" s="1">
        <f t="shared" si="12"/>
        <v>-409295.12633107015</v>
      </c>
      <c r="D112" s="1">
        <f t="shared" si="15"/>
        <v>-1705.3963597127924</v>
      </c>
      <c r="E112" s="1">
        <f>$F$7-D112</f>
        <v>6288.726359712792</v>
      </c>
      <c r="F112" s="11">
        <f t="shared" si="13"/>
        <v>-415583.8526907829</v>
      </c>
      <c r="G112" s="3"/>
      <c r="H112" s="3"/>
    </row>
    <row r="113" spans="1:8" ht="12.75">
      <c r="A113" s="10"/>
      <c r="B113" s="15">
        <f t="shared" si="14"/>
      </c>
      <c r="C113" s="1">
        <f t="shared" si="12"/>
        <v>-415583.8526907829</v>
      </c>
      <c r="D113" s="1">
        <f t="shared" si="15"/>
        <v>-1731.5993862115954</v>
      </c>
      <c r="E113" s="1">
        <f>$F$7-D113</f>
        <v>6314.929386211596</v>
      </c>
      <c r="F113" s="11">
        <f t="shared" si="13"/>
        <v>-421898.78207699454</v>
      </c>
      <c r="G113" s="3"/>
      <c r="H113" s="3"/>
    </row>
    <row r="114" spans="1:8" ht="12.75">
      <c r="A114" s="10"/>
      <c r="B114" s="15">
        <f t="shared" si="14"/>
      </c>
      <c r="C114" s="1">
        <f t="shared" si="12"/>
        <v>-421898.78207699454</v>
      </c>
      <c r="D114" s="1">
        <f t="shared" si="15"/>
        <v>-1757.911591987477</v>
      </c>
      <c r="E114" s="1">
        <f>$F$7-D114</f>
        <v>6341.241591987477</v>
      </c>
      <c r="F114" s="11">
        <f t="shared" si="13"/>
        <v>-428240.02366898203</v>
      </c>
      <c r="G114" s="3"/>
      <c r="H114" s="3"/>
    </row>
    <row r="115" spans="1:8" ht="12.75">
      <c r="A115" s="10"/>
      <c r="B115" s="15">
        <f t="shared" si="14"/>
      </c>
      <c r="C115" s="1">
        <f t="shared" si="12"/>
        <v>-428240.02366898203</v>
      </c>
      <c r="D115" s="1">
        <f t="shared" si="15"/>
        <v>-1784.3334319540916</v>
      </c>
      <c r="E115" s="1">
        <f>$F$7-D115</f>
        <v>6367.663431954092</v>
      </c>
      <c r="F115" s="11">
        <f t="shared" si="13"/>
        <v>-434607.68710093613</v>
      </c>
      <c r="G115" s="3"/>
      <c r="H115" s="3"/>
    </row>
    <row r="116" spans="1:8" ht="12.75">
      <c r="A116" s="10"/>
      <c r="B116" s="15">
        <f t="shared" si="14"/>
      </c>
      <c r="C116" s="1">
        <f t="shared" si="12"/>
        <v>-434607.68710093613</v>
      </c>
      <c r="D116" s="1">
        <f t="shared" si="15"/>
        <v>-1810.865362920567</v>
      </c>
      <c r="E116" s="1">
        <f>$F$7-D116</f>
        <v>6394.195362920567</v>
      </c>
      <c r="F116" s="11">
        <f t="shared" si="13"/>
        <v>-441001.8824638567</v>
      </c>
      <c r="G116" s="3"/>
      <c r="H116" s="3"/>
    </row>
    <row r="117" spans="1:8" ht="12.75">
      <c r="A117" s="10"/>
      <c r="B117" s="15">
        <f t="shared" si="14"/>
      </c>
      <c r="C117" s="1">
        <f t="shared" si="12"/>
        <v>-441001.8824638567</v>
      </c>
      <c r="D117" s="1">
        <f t="shared" si="15"/>
        <v>-1837.5078435994028</v>
      </c>
      <c r="E117" s="1">
        <f>$F$7-D117</f>
        <v>6420.837843599403</v>
      </c>
      <c r="F117" s="11">
        <f t="shared" si="13"/>
        <v>-447422.7203074561</v>
      </c>
      <c r="G117" s="3"/>
      <c r="H117" s="3"/>
    </row>
    <row r="118" spans="1:8" ht="12.75">
      <c r="A118" s="10"/>
      <c r="B118" s="15">
        <f t="shared" si="14"/>
      </c>
      <c r="C118" s="1">
        <f t="shared" si="12"/>
        <v>-447422.7203074561</v>
      </c>
      <c r="D118" s="1">
        <f t="shared" si="15"/>
        <v>-1864.2613346144005</v>
      </c>
      <c r="E118" s="1">
        <f>$F$7-D118</f>
        <v>6447.591334614401</v>
      </c>
      <c r="F118" s="11">
        <f t="shared" si="13"/>
        <v>-453870.3116420705</v>
      </c>
      <c r="G118" s="3"/>
      <c r="H118" s="3"/>
    </row>
    <row r="119" spans="1:8" ht="12.75">
      <c r="A119" s="10"/>
      <c r="B119" s="15">
        <f t="shared" si="14"/>
      </c>
      <c r="C119" s="1">
        <f t="shared" si="12"/>
        <v>-453870.3116420705</v>
      </c>
      <c r="D119" s="1">
        <f t="shared" si="15"/>
        <v>-1891.126298508627</v>
      </c>
      <c r="E119" s="1">
        <f>$F$7-D119</f>
        <v>6474.456298508627</v>
      </c>
      <c r="F119" s="11">
        <f t="shared" si="13"/>
        <v>-460344.7679405791</v>
      </c>
      <c r="G119" s="3"/>
      <c r="H119" s="3"/>
    </row>
    <row r="120" spans="1:8" ht="12.75">
      <c r="A120" s="10"/>
      <c r="B120" s="15">
        <f t="shared" si="14"/>
      </c>
      <c r="C120" s="1">
        <f aca="true" t="shared" si="16" ref="C120:C183">F119</f>
        <v>-460344.7679405791</v>
      </c>
      <c r="D120" s="1">
        <f t="shared" si="15"/>
        <v>-1918.1031997524128</v>
      </c>
      <c r="E120" s="1">
        <f>$F$7-D120</f>
        <v>6501.433199752413</v>
      </c>
      <c r="F120" s="11">
        <f aca="true" t="shared" si="17" ref="F120:F183">C120-E120</f>
        <v>-466846.2011403315</v>
      </c>
      <c r="G120" s="3"/>
      <c r="H120" s="3"/>
    </row>
    <row r="121" spans="1:8" ht="12.75">
      <c r="A121" s="10"/>
      <c r="B121" s="15">
        <f t="shared" si="14"/>
      </c>
      <c r="C121" s="1">
        <f t="shared" si="16"/>
        <v>-466846.2011403315</v>
      </c>
      <c r="D121" s="1">
        <f t="shared" si="15"/>
        <v>-1945.192504751381</v>
      </c>
      <c r="E121" s="1">
        <f>$F$7-D121</f>
        <v>6528.522504751381</v>
      </c>
      <c r="F121" s="11">
        <f t="shared" si="17"/>
        <v>-473374.7236450829</v>
      </c>
      <c r="G121" s="3"/>
      <c r="H121" s="3"/>
    </row>
    <row r="122" spans="1:8" ht="12.75">
      <c r="A122" s="10"/>
      <c r="B122" s="15">
        <f t="shared" si="14"/>
      </c>
      <c r="C122" s="1">
        <f t="shared" si="16"/>
        <v>-473374.7236450829</v>
      </c>
      <c r="D122" s="1">
        <f t="shared" si="15"/>
        <v>-1972.394681854512</v>
      </c>
      <c r="E122" s="1">
        <f>$F$7-D122</f>
        <v>6555.724681854512</v>
      </c>
      <c r="F122" s="11">
        <f t="shared" si="17"/>
        <v>-479930.44832693745</v>
      </c>
      <c r="G122" s="3"/>
      <c r="H122" s="3"/>
    </row>
    <row r="123" spans="1:8" ht="12.75">
      <c r="A123" s="10"/>
      <c r="B123" s="15">
        <f t="shared" si="14"/>
      </c>
      <c r="C123" s="1">
        <f t="shared" si="16"/>
        <v>-479930.44832693745</v>
      </c>
      <c r="D123" s="1">
        <f t="shared" si="15"/>
        <v>-1999.7102013622393</v>
      </c>
      <c r="E123" s="1">
        <f>$F$7-D123</f>
        <v>6583.040201362239</v>
      </c>
      <c r="F123" s="11">
        <f t="shared" si="17"/>
        <v>-486513.48852829967</v>
      </c>
      <c r="G123" s="3"/>
      <c r="H123" s="3"/>
    </row>
    <row r="124" spans="1:8" ht="12.75">
      <c r="A124" s="10"/>
      <c r="B124" s="15">
        <f t="shared" si="14"/>
      </c>
      <c r="C124" s="1">
        <f t="shared" si="16"/>
        <v>-486513.48852829967</v>
      </c>
      <c r="D124" s="1">
        <f t="shared" si="15"/>
        <v>-2027.1395355345821</v>
      </c>
      <c r="E124" s="1">
        <f>$F$7-D124</f>
        <v>6610.469535534582</v>
      </c>
      <c r="F124" s="11">
        <f t="shared" si="17"/>
        <v>-493123.95806383423</v>
      </c>
      <c r="G124" s="3"/>
      <c r="H124" s="3"/>
    </row>
    <row r="125" spans="1:8" ht="12.75">
      <c r="A125" s="10"/>
      <c r="B125" s="15">
        <f t="shared" si="14"/>
      </c>
      <c r="C125" s="1">
        <f t="shared" si="16"/>
        <v>-493123.95806383423</v>
      </c>
      <c r="D125" s="1">
        <f t="shared" si="15"/>
        <v>-2054.683158599309</v>
      </c>
      <c r="E125" s="1">
        <f>$F$7-D125</f>
        <v>6638.0131585993095</v>
      </c>
      <c r="F125" s="11">
        <f t="shared" si="17"/>
        <v>-499761.97122243355</v>
      </c>
      <c r="G125" s="3"/>
      <c r="H125" s="3"/>
    </row>
    <row r="126" spans="1:8" ht="12.75">
      <c r="A126" s="10"/>
      <c r="B126" s="15">
        <f t="shared" si="14"/>
      </c>
      <c r="C126" s="1">
        <f t="shared" si="16"/>
        <v>-499761.97122243355</v>
      </c>
      <c r="D126" s="1">
        <f t="shared" si="15"/>
        <v>-2082.34154676014</v>
      </c>
      <c r="E126" s="1">
        <f>$F$7-D126</f>
        <v>6665.67154676014</v>
      </c>
      <c r="F126" s="11">
        <f t="shared" si="17"/>
        <v>-506427.6427691937</v>
      </c>
      <c r="G126" s="3"/>
      <c r="H126" s="3"/>
    </row>
    <row r="127" spans="1:8" ht="12.75">
      <c r="A127" s="10"/>
      <c r="B127" s="15">
        <f t="shared" si="14"/>
      </c>
      <c r="C127" s="1">
        <f t="shared" si="16"/>
        <v>-506427.6427691937</v>
      </c>
      <c r="D127" s="1">
        <f t="shared" si="15"/>
        <v>-2110.1151782049737</v>
      </c>
      <c r="E127" s="1">
        <f>$F$7-D127</f>
        <v>6693.445178204974</v>
      </c>
      <c r="F127" s="11">
        <f t="shared" si="17"/>
        <v>-513121.08794739866</v>
      </c>
      <c r="G127" s="3"/>
      <c r="H127" s="3"/>
    </row>
    <row r="128" spans="1:8" ht="12.75">
      <c r="A128" s="10"/>
      <c r="B128" s="15">
        <f t="shared" si="14"/>
      </c>
      <c r="C128" s="1">
        <f t="shared" si="16"/>
        <v>-513121.08794739866</v>
      </c>
      <c r="D128" s="1">
        <f t="shared" si="15"/>
        <v>-2138.004533114161</v>
      </c>
      <c r="E128" s="1">
        <f>$F$7-D128</f>
        <v>6721.334533114161</v>
      </c>
      <c r="F128" s="11">
        <f t="shared" si="17"/>
        <v>-519842.4224805128</v>
      </c>
      <c r="G128" s="3"/>
      <c r="H128" s="3"/>
    </row>
    <row r="129" spans="1:8" ht="12.75">
      <c r="A129" s="10"/>
      <c r="B129" s="15">
        <f t="shared" si="14"/>
      </c>
      <c r="C129" s="1">
        <f t="shared" si="16"/>
        <v>-519842.4224805128</v>
      </c>
      <c r="D129" s="1">
        <f t="shared" si="15"/>
        <v>-2166.010093668803</v>
      </c>
      <c r="E129" s="1">
        <f>$F$7-D129</f>
        <v>6749.340093668803</v>
      </c>
      <c r="F129" s="11">
        <f t="shared" si="17"/>
        <v>-526591.7625741817</v>
      </c>
      <c r="G129" s="3"/>
      <c r="H129" s="3"/>
    </row>
    <row r="130" spans="1:8" ht="12.75">
      <c r="A130" s="10"/>
      <c r="B130" s="15">
        <f t="shared" si="14"/>
      </c>
      <c r="C130" s="1">
        <f t="shared" si="16"/>
        <v>-526591.7625741817</v>
      </c>
      <c r="D130" s="1">
        <f t="shared" si="15"/>
        <v>-2194.1323440590904</v>
      </c>
      <c r="E130" s="1">
        <f>$F$7-D130</f>
        <v>6777.46234405909</v>
      </c>
      <c r="F130" s="11">
        <f t="shared" si="17"/>
        <v>-533369.2249182408</v>
      </c>
      <c r="G130" s="3"/>
      <c r="H130" s="3"/>
    </row>
    <row r="131" spans="1:8" ht="12.75">
      <c r="A131" s="10"/>
      <c r="B131" s="15">
        <f t="shared" si="14"/>
      </c>
      <c r="C131" s="1">
        <f t="shared" si="16"/>
        <v>-533369.2249182408</v>
      </c>
      <c r="D131" s="1">
        <f t="shared" si="15"/>
        <v>-2222.37177049267</v>
      </c>
      <c r="E131" s="1">
        <f>$F$7-D131</f>
        <v>6805.701770492669</v>
      </c>
      <c r="F131" s="11">
        <f t="shared" si="17"/>
        <v>-540174.9266887335</v>
      </c>
      <c r="G131" s="3"/>
      <c r="H131" s="3"/>
    </row>
    <row r="132" spans="1:8" ht="12.75">
      <c r="A132" s="10"/>
      <c r="B132" s="15">
        <f t="shared" si="14"/>
      </c>
      <c r="C132" s="1">
        <f t="shared" si="16"/>
        <v>-540174.9266887335</v>
      </c>
      <c r="D132" s="1">
        <f t="shared" si="15"/>
        <v>-2250.728861203056</v>
      </c>
      <c r="E132" s="1">
        <f>$F$7-D132</f>
        <v>6834.058861203056</v>
      </c>
      <c r="F132" s="11">
        <f t="shared" si="17"/>
        <v>-547008.9855499365</v>
      </c>
      <c r="G132" s="3"/>
      <c r="H132" s="3"/>
    </row>
    <row r="133" spans="1:8" ht="12.75">
      <c r="A133" s="10"/>
      <c r="B133" s="15">
        <f t="shared" si="14"/>
      </c>
      <c r="C133" s="1">
        <f t="shared" si="16"/>
        <v>-547008.9855499365</v>
      </c>
      <c r="D133" s="1">
        <f t="shared" si="15"/>
        <v>-2279.2041064580685</v>
      </c>
      <c r="E133" s="1">
        <f>$F$7-D133</f>
        <v>6862.534106458068</v>
      </c>
      <c r="F133" s="11">
        <f t="shared" si="17"/>
        <v>-553871.5196563946</v>
      </c>
      <c r="G133" s="3"/>
      <c r="H133" s="3"/>
    </row>
    <row r="134" spans="1:8" ht="12.75">
      <c r="A134" s="10"/>
      <c r="B134" s="15">
        <f t="shared" si="14"/>
      </c>
      <c r="C134" s="1">
        <f t="shared" si="16"/>
        <v>-553871.5196563946</v>
      </c>
      <c r="D134" s="1">
        <f t="shared" si="15"/>
        <v>-2307.797998568311</v>
      </c>
      <c r="E134" s="1">
        <f>$F$7-D134</f>
        <v>6891.12799856831</v>
      </c>
      <c r="F134" s="11">
        <f t="shared" si="17"/>
        <v>-560762.647654963</v>
      </c>
      <c r="G134" s="3"/>
      <c r="H134" s="3"/>
    </row>
    <row r="135" spans="1:8" ht="12.75">
      <c r="A135" s="10"/>
      <c r="B135" s="15">
        <f t="shared" si="14"/>
      </c>
      <c r="C135" s="1">
        <f t="shared" si="16"/>
        <v>-560762.647654963</v>
      </c>
      <c r="D135" s="1">
        <f t="shared" si="15"/>
        <v>-2336.511031895679</v>
      </c>
      <c r="E135" s="1">
        <f>$F$7-D135</f>
        <v>6919.841031895679</v>
      </c>
      <c r="F135" s="11">
        <f t="shared" si="17"/>
        <v>-567682.4886868587</v>
      </c>
      <c r="G135" s="3"/>
      <c r="H135" s="3"/>
    </row>
    <row r="136" spans="1:8" ht="12.75">
      <c r="A136" s="10"/>
      <c r="B136" s="15">
        <f t="shared" si="14"/>
      </c>
      <c r="C136" s="1">
        <f t="shared" si="16"/>
        <v>-567682.4886868587</v>
      </c>
      <c r="D136" s="1">
        <f t="shared" si="15"/>
        <v>-2365.3437028619114</v>
      </c>
      <c r="E136" s="1">
        <f>$F$7-D136</f>
        <v>6948.673702861912</v>
      </c>
      <c r="F136" s="11">
        <f t="shared" si="17"/>
        <v>-574631.1623897206</v>
      </c>
      <c r="G136" s="3"/>
      <c r="H136" s="3"/>
    </row>
    <row r="137" spans="1:8" ht="12.75">
      <c r="A137" s="10"/>
      <c r="B137" s="15">
        <f t="shared" si="14"/>
      </c>
      <c r="C137" s="1">
        <f t="shared" si="16"/>
        <v>-574631.1623897206</v>
      </c>
      <c r="D137" s="1">
        <f t="shared" si="15"/>
        <v>-2394.2965099571693</v>
      </c>
      <c r="E137" s="1">
        <f>$F$7-D137</f>
        <v>6977.626509957169</v>
      </c>
      <c r="F137" s="11">
        <f t="shared" si="17"/>
        <v>-581608.7888996777</v>
      </c>
      <c r="G137" s="3"/>
      <c r="H137" s="3"/>
    </row>
    <row r="138" spans="1:8" ht="12.75">
      <c r="A138" s="10"/>
      <c r="B138" s="15">
        <f t="shared" si="14"/>
      </c>
      <c r="C138" s="1">
        <f t="shared" si="16"/>
        <v>-581608.7888996777</v>
      </c>
      <c r="D138" s="1">
        <f t="shared" si="15"/>
        <v>-2423.3699537486573</v>
      </c>
      <c r="E138" s="1">
        <f>$F$7-D138</f>
        <v>7006.699953748657</v>
      </c>
      <c r="F138" s="11">
        <f t="shared" si="17"/>
        <v>-588615.4888534263</v>
      </c>
      <c r="G138" s="3"/>
      <c r="H138" s="3"/>
    </row>
    <row r="139" spans="1:8" ht="12.75">
      <c r="A139" s="10"/>
      <c r="B139" s="15">
        <f t="shared" si="14"/>
      </c>
      <c r="C139" s="1">
        <f t="shared" si="16"/>
        <v>-588615.4888534263</v>
      </c>
      <c r="D139" s="1">
        <f t="shared" si="15"/>
        <v>-2452.564536889276</v>
      </c>
      <c r="E139" s="1">
        <f>$F$7-D139</f>
        <v>7035.894536889276</v>
      </c>
      <c r="F139" s="11">
        <f t="shared" si="17"/>
        <v>-595651.3833903156</v>
      </c>
      <c r="G139" s="3"/>
      <c r="H139" s="3"/>
    </row>
    <row r="140" spans="1:8" ht="12.75">
      <c r="A140" s="10"/>
      <c r="B140" s="15">
        <f t="shared" si="14"/>
      </c>
      <c r="C140" s="1">
        <f t="shared" si="16"/>
        <v>-595651.3833903156</v>
      </c>
      <c r="D140" s="1">
        <f t="shared" si="15"/>
        <v>-2481.8807641263147</v>
      </c>
      <c r="E140" s="1">
        <f>$F$7-D140</f>
        <v>7065.210764126315</v>
      </c>
      <c r="F140" s="11">
        <f t="shared" si="17"/>
        <v>-602716.5941544418</v>
      </c>
      <c r="G140" s="3"/>
      <c r="H140" s="3"/>
    </row>
    <row r="141" spans="1:8" ht="12.75">
      <c r="A141" s="10"/>
      <c r="B141" s="15">
        <f t="shared" si="14"/>
      </c>
      <c r="C141" s="1">
        <f t="shared" si="16"/>
        <v>-602716.5941544418</v>
      </c>
      <c r="D141" s="1">
        <f t="shared" si="15"/>
        <v>-2511.3191423101744</v>
      </c>
      <c r="E141" s="1">
        <f>$F$7-D141</f>
        <v>7094.649142310174</v>
      </c>
      <c r="F141" s="11">
        <f t="shared" si="17"/>
        <v>-609811.243296752</v>
      </c>
      <c r="G141" s="3"/>
      <c r="H141" s="3"/>
    </row>
    <row r="142" spans="1:8" ht="12.75">
      <c r="A142" s="10"/>
      <c r="B142" s="15">
        <f aca="true" t="shared" si="18" ref="B142:B205">IF(C142&gt;0,ROW()-12,"")</f>
      </c>
      <c r="C142" s="1">
        <f t="shared" si="16"/>
        <v>-609811.243296752</v>
      </c>
      <c r="D142" s="1">
        <f t="shared" si="15"/>
        <v>-2540.880180403133</v>
      </c>
      <c r="E142" s="1">
        <f>$F$7-D142</f>
        <v>7124.210180403134</v>
      </c>
      <c r="F142" s="11">
        <f t="shared" si="17"/>
        <v>-616935.4534771551</v>
      </c>
      <c r="G142" s="3"/>
      <c r="H142" s="3"/>
    </row>
    <row r="143" spans="1:8" ht="12.75">
      <c r="A143" s="10"/>
      <c r="B143" s="15">
        <f t="shared" si="18"/>
      </c>
      <c r="C143" s="1">
        <f t="shared" si="16"/>
        <v>-616935.4534771551</v>
      </c>
      <c r="D143" s="1">
        <f aca="true" t="shared" si="19" ref="D143:D206">C143*$C$8*30/(100*360)</f>
        <v>-2570.564389488146</v>
      </c>
      <c r="E143" s="1">
        <f>$F$7-D143</f>
        <v>7153.894389488146</v>
      </c>
      <c r="F143" s="11">
        <f t="shared" si="17"/>
        <v>-624089.3478666432</v>
      </c>
      <c r="G143" s="3"/>
      <c r="H143" s="3"/>
    </row>
    <row r="144" spans="1:8" ht="12.75">
      <c r="A144" s="10"/>
      <c r="B144" s="15">
        <f t="shared" si="18"/>
      </c>
      <c r="C144" s="1">
        <f t="shared" si="16"/>
        <v>-624089.3478666432</v>
      </c>
      <c r="D144" s="1">
        <f t="shared" si="19"/>
        <v>-2600.37228277768</v>
      </c>
      <c r="E144" s="1">
        <f>$F$7-D144</f>
        <v>7183.70228277768</v>
      </c>
      <c r="F144" s="11">
        <f t="shared" si="17"/>
        <v>-631273.0501494209</v>
      </c>
      <c r="G144" s="3"/>
      <c r="H144" s="3"/>
    </row>
    <row r="145" spans="1:8" ht="12.75">
      <c r="A145" s="10"/>
      <c r="B145" s="15">
        <f t="shared" si="18"/>
      </c>
      <c r="C145" s="1">
        <f t="shared" si="16"/>
        <v>-631273.0501494209</v>
      </c>
      <c r="D145" s="1">
        <f t="shared" si="19"/>
        <v>-2630.3043756225866</v>
      </c>
      <c r="E145" s="1">
        <f>$F$7-D145</f>
        <v>7213.634375622587</v>
      </c>
      <c r="F145" s="11">
        <f t="shared" si="17"/>
        <v>-638486.6845250435</v>
      </c>
      <c r="G145" s="3"/>
      <c r="H145" s="3"/>
    </row>
    <row r="146" spans="1:8" ht="12.75">
      <c r="A146" s="10"/>
      <c r="B146" s="15">
        <f t="shared" si="18"/>
      </c>
      <c r="C146" s="1">
        <f t="shared" si="16"/>
        <v>-638486.6845250435</v>
      </c>
      <c r="D146" s="1">
        <f t="shared" si="19"/>
        <v>-2660.3611855210147</v>
      </c>
      <c r="E146" s="1">
        <f>$F$7-D146</f>
        <v>7243.691185521015</v>
      </c>
      <c r="F146" s="11">
        <f t="shared" si="17"/>
        <v>-645730.3757105644</v>
      </c>
      <c r="G146" s="3"/>
      <c r="H146" s="3"/>
    </row>
    <row r="147" spans="1:8" ht="12.75">
      <c r="A147" s="10"/>
      <c r="B147" s="15">
        <f t="shared" si="18"/>
      </c>
      <c r="C147" s="1">
        <f t="shared" si="16"/>
        <v>-645730.3757105644</v>
      </c>
      <c r="D147" s="1">
        <f t="shared" si="19"/>
        <v>-2690.543232127352</v>
      </c>
      <c r="E147" s="1">
        <f>$F$7-D147</f>
        <v>7273.873232127352</v>
      </c>
      <c r="F147" s="11">
        <f t="shared" si="17"/>
        <v>-653004.2489426918</v>
      </c>
      <c r="G147" s="3"/>
      <c r="H147" s="3"/>
    </row>
    <row r="148" spans="1:8" ht="12.75">
      <c r="A148" s="10"/>
      <c r="B148" s="15">
        <f t="shared" si="18"/>
      </c>
      <c r="C148" s="1">
        <f t="shared" si="16"/>
        <v>-653004.2489426918</v>
      </c>
      <c r="D148" s="1">
        <f t="shared" si="19"/>
        <v>-2720.8510372612163</v>
      </c>
      <c r="E148" s="1">
        <f>$F$7-D148</f>
        <v>7304.181037261216</v>
      </c>
      <c r="F148" s="11">
        <f t="shared" si="17"/>
        <v>-660308.4299799531</v>
      </c>
      <c r="G148" s="3"/>
      <c r="H148" s="3"/>
    </row>
    <row r="149" spans="1:8" ht="12.75">
      <c r="A149" s="10"/>
      <c r="B149" s="15">
        <f t="shared" si="18"/>
      </c>
      <c r="C149" s="1">
        <f t="shared" si="16"/>
        <v>-660308.4299799531</v>
      </c>
      <c r="D149" s="1">
        <f t="shared" si="19"/>
        <v>-2751.285124916471</v>
      </c>
      <c r="E149" s="1">
        <f>$F$7-D149</f>
        <v>7334.61512491647</v>
      </c>
      <c r="F149" s="11">
        <f t="shared" si="17"/>
        <v>-667643.0451048695</v>
      </c>
      <c r="G149" s="3"/>
      <c r="H149" s="3"/>
    </row>
    <row r="150" spans="1:8" ht="12.75">
      <c r="A150" s="10"/>
      <c r="B150" s="15">
        <f t="shared" si="18"/>
      </c>
      <c r="C150" s="1">
        <f t="shared" si="16"/>
        <v>-667643.0451048695</v>
      </c>
      <c r="D150" s="1">
        <f t="shared" si="19"/>
        <v>-2781.8460212702894</v>
      </c>
      <c r="E150" s="1">
        <f>$F$7-D150</f>
        <v>7365.176021270289</v>
      </c>
      <c r="F150" s="11">
        <f t="shared" si="17"/>
        <v>-675008.2211261399</v>
      </c>
      <c r="G150" s="3"/>
      <c r="H150" s="3"/>
    </row>
    <row r="151" spans="1:8" ht="12.75">
      <c r="A151" s="10"/>
      <c r="B151" s="15">
        <f t="shared" si="18"/>
      </c>
      <c r="C151" s="1">
        <f t="shared" si="16"/>
        <v>-675008.2211261399</v>
      </c>
      <c r="D151" s="1">
        <f t="shared" si="19"/>
        <v>-2812.5342546922498</v>
      </c>
      <c r="E151" s="1">
        <f>$F$7-D151</f>
        <v>7395.864254692249</v>
      </c>
      <c r="F151" s="11">
        <f t="shared" si="17"/>
        <v>-682404.0853808321</v>
      </c>
      <c r="G151" s="3"/>
      <c r="H151" s="3"/>
    </row>
    <row r="152" spans="1:8" ht="12.75">
      <c r="A152" s="10"/>
      <c r="B152" s="15">
        <f t="shared" si="18"/>
      </c>
      <c r="C152" s="1">
        <f t="shared" si="16"/>
        <v>-682404.0853808321</v>
      </c>
      <c r="D152" s="1">
        <f t="shared" si="19"/>
        <v>-2843.3503557534673</v>
      </c>
      <c r="E152" s="1">
        <f>$F$7-D152</f>
        <v>7426.680355753468</v>
      </c>
      <c r="F152" s="11">
        <f t="shared" si="17"/>
        <v>-689830.7657365856</v>
      </c>
      <c r="G152" s="3"/>
      <c r="H152" s="3"/>
    </row>
    <row r="153" spans="1:8" ht="12.75">
      <c r="A153" s="10"/>
      <c r="B153" s="15">
        <f t="shared" si="18"/>
      </c>
      <c r="C153" s="1">
        <f t="shared" si="16"/>
        <v>-689830.7657365856</v>
      </c>
      <c r="D153" s="1">
        <f t="shared" si="19"/>
        <v>-2874.294857235773</v>
      </c>
      <c r="E153" s="1">
        <f>$F$7-D153</f>
        <v>7457.624857235773</v>
      </c>
      <c r="F153" s="11">
        <f t="shared" si="17"/>
        <v>-697288.3905938214</v>
      </c>
      <c r="G153" s="3"/>
      <c r="H153" s="3"/>
    </row>
    <row r="154" spans="1:8" ht="12.75">
      <c r="A154" s="10"/>
      <c r="B154" s="15">
        <f t="shared" si="18"/>
      </c>
      <c r="C154" s="1">
        <f t="shared" si="16"/>
        <v>-697288.3905938214</v>
      </c>
      <c r="D154" s="1">
        <f t="shared" si="19"/>
        <v>-2905.3682941409224</v>
      </c>
      <c r="E154" s="1">
        <f>$F$7-D154</f>
        <v>7488.698294140922</v>
      </c>
      <c r="F154" s="11">
        <f t="shared" si="17"/>
        <v>-704777.0888879623</v>
      </c>
      <c r="G154" s="3"/>
      <c r="H154" s="3"/>
    </row>
    <row r="155" spans="1:8" ht="12.75">
      <c r="A155" s="10"/>
      <c r="B155" s="15">
        <f t="shared" si="18"/>
      </c>
      <c r="C155" s="1">
        <f t="shared" si="16"/>
        <v>-704777.0888879623</v>
      </c>
      <c r="D155" s="1">
        <f t="shared" si="19"/>
        <v>-2936.571203699843</v>
      </c>
      <c r="E155" s="1">
        <f>$F$7-D155</f>
        <v>7519.901203699843</v>
      </c>
      <c r="F155" s="11">
        <f t="shared" si="17"/>
        <v>-712296.9900916622</v>
      </c>
      <c r="G155" s="3"/>
      <c r="H155" s="3"/>
    </row>
    <row r="156" spans="1:8" ht="12.75">
      <c r="A156" s="10"/>
      <c r="B156" s="15">
        <f t="shared" si="18"/>
      </c>
      <c r="C156" s="1">
        <f t="shared" si="16"/>
        <v>-712296.9900916622</v>
      </c>
      <c r="D156" s="1">
        <f t="shared" si="19"/>
        <v>-2967.9041253819255</v>
      </c>
      <c r="E156" s="1">
        <f>$F$7-D156</f>
        <v>7551.234125381925</v>
      </c>
      <c r="F156" s="11">
        <f t="shared" si="17"/>
        <v>-719848.2242170441</v>
      </c>
      <c r="G156" s="3"/>
      <c r="H156" s="3"/>
    </row>
    <row r="157" spans="1:8" ht="12.75">
      <c r="A157" s="10"/>
      <c r="B157" s="15">
        <f t="shared" si="18"/>
      </c>
      <c r="C157" s="1">
        <f t="shared" si="16"/>
        <v>-719848.2242170441</v>
      </c>
      <c r="D157" s="1">
        <f t="shared" si="19"/>
        <v>-2999.3676009043506</v>
      </c>
      <c r="E157" s="1">
        <f>$F$7-D157</f>
        <v>7582.69760090435</v>
      </c>
      <c r="F157" s="11">
        <f t="shared" si="17"/>
        <v>-727430.9218179485</v>
      </c>
      <c r="G157" s="3"/>
      <c r="H157" s="3"/>
    </row>
    <row r="158" spans="1:8" ht="12.75">
      <c r="A158" s="10"/>
      <c r="B158" s="15">
        <f t="shared" si="18"/>
      </c>
      <c r="C158" s="1">
        <f t="shared" si="16"/>
        <v>-727430.9218179485</v>
      </c>
      <c r="D158" s="1">
        <f t="shared" si="19"/>
        <v>-3030.962174241452</v>
      </c>
      <c r="E158" s="1">
        <f>$F$7-D158</f>
        <v>7614.292174241452</v>
      </c>
      <c r="F158" s="11">
        <f t="shared" si="17"/>
        <v>-735045.21399219</v>
      </c>
      <c r="G158" s="3"/>
      <c r="H158" s="3"/>
    </row>
    <row r="159" spans="1:8" ht="12.75">
      <c r="A159" s="10"/>
      <c r="B159" s="15">
        <f t="shared" si="18"/>
      </c>
      <c r="C159" s="1">
        <f t="shared" si="16"/>
        <v>-735045.21399219</v>
      </c>
      <c r="D159" s="1">
        <f t="shared" si="19"/>
        <v>-3062.688391634125</v>
      </c>
      <c r="E159" s="1">
        <f>$F$7-D159</f>
        <v>7646.018391634125</v>
      </c>
      <c r="F159" s="11">
        <f t="shared" si="17"/>
        <v>-742691.2323838241</v>
      </c>
      <c r="G159" s="3"/>
      <c r="H159" s="3"/>
    </row>
    <row r="160" spans="1:8" ht="12.75">
      <c r="A160" s="10"/>
      <c r="B160" s="15">
        <f t="shared" si="18"/>
      </c>
      <c r="C160" s="1">
        <f t="shared" si="16"/>
        <v>-742691.2323838241</v>
      </c>
      <c r="D160" s="1">
        <f t="shared" si="19"/>
        <v>-3094.546801599267</v>
      </c>
      <c r="E160" s="1">
        <f>$F$7-D160</f>
        <v>7677.876801599266</v>
      </c>
      <c r="F160" s="11">
        <f t="shared" si="17"/>
        <v>-750369.1091854234</v>
      </c>
      <c r="G160" s="3"/>
      <c r="H160" s="3"/>
    </row>
    <row r="161" spans="1:8" ht="12.75">
      <c r="A161" s="10"/>
      <c r="B161" s="15">
        <f t="shared" si="18"/>
      </c>
      <c r="C161" s="1">
        <f t="shared" si="16"/>
        <v>-750369.1091854234</v>
      </c>
      <c r="D161" s="1">
        <f t="shared" si="19"/>
        <v>-3126.537954939264</v>
      </c>
      <c r="E161" s="1">
        <f>$F$7-D161</f>
        <v>7709.867954939264</v>
      </c>
      <c r="F161" s="11">
        <f t="shared" si="17"/>
        <v>-758078.9771403626</v>
      </c>
      <c r="G161" s="3"/>
      <c r="H161" s="3"/>
    </row>
    <row r="162" spans="1:8" ht="12.75">
      <c r="A162" s="10"/>
      <c r="B162" s="15">
        <f t="shared" si="18"/>
      </c>
      <c r="C162" s="1">
        <f t="shared" si="16"/>
        <v>-758078.9771403626</v>
      </c>
      <c r="D162" s="1">
        <f t="shared" si="19"/>
        <v>-3158.6624047515106</v>
      </c>
      <c r="E162" s="1">
        <f>$F$7-D162</f>
        <v>7741.992404751511</v>
      </c>
      <c r="F162" s="11">
        <f t="shared" si="17"/>
        <v>-765820.9695451141</v>
      </c>
      <c r="G162" s="3"/>
      <c r="H162" s="3"/>
    </row>
    <row r="163" spans="1:8" ht="12.75">
      <c r="A163" s="10"/>
      <c r="B163" s="15">
        <f t="shared" si="18"/>
      </c>
      <c r="C163" s="1">
        <f t="shared" si="16"/>
        <v>-765820.9695451141</v>
      </c>
      <c r="D163" s="1">
        <f t="shared" si="19"/>
        <v>-3190.9207064379752</v>
      </c>
      <c r="E163" s="1">
        <f>$F$7-D163</f>
        <v>7774.250706437975</v>
      </c>
      <c r="F163" s="11">
        <f t="shared" si="17"/>
        <v>-773595.2202515521</v>
      </c>
      <c r="G163" s="3"/>
      <c r="H163" s="3"/>
    </row>
    <row r="164" spans="1:8" ht="12.75">
      <c r="A164" s="10"/>
      <c r="B164" s="15">
        <f t="shared" si="18"/>
      </c>
      <c r="C164" s="1">
        <f t="shared" si="16"/>
        <v>-773595.2202515521</v>
      </c>
      <c r="D164" s="1">
        <f t="shared" si="19"/>
        <v>-3223.3134177148004</v>
      </c>
      <c r="E164" s="1">
        <f>$F$7-D164</f>
        <v>7806.6434177148</v>
      </c>
      <c r="F164" s="11">
        <f t="shared" si="17"/>
        <v>-781401.8636692668</v>
      </c>
      <c r="G164" s="3"/>
      <c r="H164" s="3"/>
    </row>
    <row r="165" spans="1:8" ht="12.75">
      <c r="A165" s="10"/>
      <c r="B165" s="15">
        <f t="shared" si="18"/>
      </c>
      <c r="C165" s="1">
        <f t="shared" si="16"/>
        <v>-781401.8636692668</v>
      </c>
      <c r="D165" s="1">
        <f t="shared" si="19"/>
        <v>-3255.841098621945</v>
      </c>
      <c r="E165" s="1">
        <f>$F$7-D165</f>
        <v>7839.171098621945</v>
      </c>
      <c r="F165" s="11">
        <f t="shared" si="17"/>
        <v>-789241.0347678887</v>
      </c>
      <c r="G165" s="3"/>
      <c r="H165" s="3"/>
    </row>
    <row r="166" spans="1:8" ht="12.75">
      <c r="A166" s="10"/>
      <c r="B166" s="15">
        <f t="shared" si="18"/>
      </c>
      <c r="C166" s="1">
        <f t="shared" si="16"/>
        <v>-789241.0347678887</v>
      </c>
      <c r="D166" s="1">
        <f t="shared" si="19"/>
        <v>-3288.5043115328695</v>
      </c>
      <c r="E166" s="1">
        <f>$F$7-D166</f>
        <v>7871.83431153287</v>
      </c>
      <c r="F166" s="11">
        <f t="shared" si="17"/>
        <v>-797112.8690794216</v>
      </c>
      <c r="G166" s="3"/>
      <c r="H166" s="3"/>
    </row>
    <row r="167" spans="1:8" ht="12.75">
      <c r="A167" s="10"/>
      <c r="B167" s="15">
        <f t="shared" si="18"/>
      </c>
      <c r="C167" s="1">
        <f t="shared" si="16"/>
        <v>-797112.8690794216</v>
      </c>
      <c r="D167" s="1">
        <f t="shared" si="19"/>
        <v>-3321.303621164257</v>
      </c>
      <c r="E167" s="1">
        <f>$F$7-D167</f>
        <v>7904.633621164257</v>
      </c>
      <c r="F167" s="11">
        <f t="shared" si="17"/>
        <v>-805017.5027005859</v>
      </c>
      <c r="G167" s="3"/>
      <c r="H167" s="3"/>
    </row>
    <row r="168" spans="1:8" ht="12.75">
      <c r="A168" s="10"/>
      <c r="B168" s="15">
        <f t="shared" si="18"/>
      </c>
      <c r="C168" s="1">
        <f t="shared" si="16"/>
        <v>-805017.5027005859</v>
      </c>
      <c r="D168" s="1">
        <f t="shared" si="19"/>
        <v>-3354.2395945857747</v>
      </c>
      <c r="E168" s="1">
        <f>$F$7-D168</f>
        <v>7937.569594585775</v>
      </c>
      <c r="F168" s="11">
        <f t="shared" si="17"/>
        <v>-812955.0722951717</v>
      </c>
      <c r="G168" s="3"/>
      <c r="H168" s="3"/>
    </row>
    <row r="169" spans="1:8" ht="12.75">
      <c r="A169" s="10"/>
      <c r="B169" s="15">
        <f t="shared" si="18"/>
      </c>
      <c r="C169" s="1">
        <f t="shared" si="16"/>
        <v>-812955.0722951717</v>
      </c>
      <c r="D169" s="1">
        <f t="shared" si="19"/>
        <v>-3387.312801229882</v>
      </c>
      <c r="E169" s="1">
        <f>$F$7-D169</f>
        <v>7970.642801229882</v>
      </c>
      <c r="F169" s="11">
        <f t="shared" si="17"/>
        <v>-820925.7150964015</v>
      </c>
      <c r="G169" s="3"/>
      <c r="H169" s="3"/>
    </row>
    <row r="170" spans="1:8" ht="12.75">
      <c r="A170" s="10"/>
      <c r="B170" s="15">
        <f t="shared" si="18"/>
      </c>
      <c r="C170" s="1">
        <f t="shared" si="16"/>
        <v>-820925.7150964015</v>
      </c>
      <c r="D170" s="1">
        <f t="shared" si="19"/>
        <v>-3420.523812901673</v>
      </c>
      <c r="E170" s="1">
        <f>$F$7-D170</f>
        <v>8003.853812901672</v>
      </c>
      <c r="F170" s="11">
        <f t="shared" si="17"/>
        <v>-828929.5689093032</v>
      </c>
      <c r="G170" s="3"/>
      <c r="H170" s="3"/>
    </row>
    <row r="171" spans="1:8" ht="12.75">
      <c r="A171" s="10"/>
      <c r="B171" s="15">
        <f t="shared" si="18"/>
      </c>
      <c r="C171" s="1">
        <f t="shared" si="16"/>
        <v>-828929.5689093032</v>
      </c>
      <c r="D171" s="1">
        <f t="shared" si="19"/>
        <v>-3453.873203788763</v>
      </c>
      <c r="E171" s="1">
        <f>$F$7-D171</f>
        <v>8037.203203788763</v>
      </c>
      <c r="F171" s="11">
        <f t="shared" si="17"/>
        <v>-836966.7721130919</v>
      </c>
      <c r="G171" s="3"/>
      <c r="H171" s="3"/>
    </row>
    <row r="172" spans="1:8" ht="12.75">
      <c r="A172" s="10"/>
      <c r="B172" s="15">
        <f t="shared" si="18"/>
      </c>
      <c r="C172" s="1">
        <f t="shared" si="16"/>
        <v>-836966.7721130919</v>
      </c>
      <c r="D172" s="1">
        <f t="shared" si="19"/>
        <v>-3487.361550471216</v>
      </c>
      <c r="E172" s="1">
        <f>$F$7-D172</f>
        <v>8070.691550471216</v>
      </c>
      <c r="F172" s="11">
        <f t="shared" si="17"/>
        <v>-845037.4636635631</v>
      </c>
      <c r="G172" s="3"/>
      <c r="H172" s="3"/>
    </row>
    <row r="173" spans="1:8" ht="12.75">
      <c r="A173" s="10"/>
      <c r="B173" s="15">
        <f t="shared" si="18"/>
      </c>
      <c r="C173" s="1">
        <f t="shared" si="16"/>
        <v>-845037.4636635631</v>
      </c>
      <c r="D173" s="1">
        <f t="shared" si="19"/>
        <v>-3520.989431931513</v>
      </c>
      <c r="E173" s="1">
        <f>$F$7-D173</f>
        <v>8104.3194319315135</v>
      </c>
      <c r="F173" s="11">
        <f t="shared" si="17"/>
        <v>-853141.7830954946</v>
      </c>
      <c r="G173" s="3"/>
      <c r="H173" s="3"/>
    </row>
    <row r="174" spans="1:8" ht="12.75">
      <c r="A174" s="10"/>
      <c r="B174" s="15">
        <f t="shared" si="18"/>
      </c>
      <c r="C174" s="1">
        <f t="shared" si="16"/>
        <v>-853141.7830954946</v>
      </c>
      <c r="D174" s="1">
        <f t="shared" si="19"/>
        <v>-3554.7574295645613</v>
      </c>
      <c r="E174" s="1">
        <f>$F$7-D174</f>
        <v>8138.087429564561</v>
      </c>
      <c r="F174" s="11">
        <f t="shared" si="17"/>
        <v>-861279.8705250592</v>
      </c>
      <c r="G174" s="3"/>
      <c r="H174" s="3"/>
    </row>
    <row r="175" spans="1:8" ht="12.75">
      <c r="A175" s="10"/>
      <c r="B175" s="15">
        <f t="shared" si="18"/>
      </c>
      <c r="C175" s="1">
        <f t="shared" si="16"/>
        <v>-861279.8705250592</v>
      </c>
      <c r="D175" s="1">
        <f t="shared" si="19"/>
        <v>-3588.666127187746</v>
      </c>
      <c r="E175" s="1">
        <f>$F$7-D175</f>
        <v>8171.9961271877455</v>
      </c>
      <c r="F175" s="11">
        <f t="shared" si="17"/>
        <v>-869451.8666522469</v>
      </c>
      <c r="G175" s="3"/>
      <c r="H175" s="3"/>
    </row>
    <row r="176" spans="1:8" ht="12.75">
      <c r="A176" s="10"/>
      <c r="B176" s="15">
        <f t="shared" si="18"/>
      </c>
      <c r="C176" s="1">
        <f t="shared" si="16"/>
        <v>-869451.8666522469</v>
      </c>
      <c r="D176" s="1">
        <f t="shared" si="19"/>
        <v>-3622.7161110510287</v>
      </c>
      <c r="E176" s="1">
        <f>$F$7-D176</f>
        <v>8206.04611105103</v>
      </c>
      <c r="F176" s="11">
        <f t="shared" si="17"/>
        <v>-877657.9127632979</v>
      </c>
      <c r="G176" s="3"/>
      <c r="H176" s="3"/>
    </row>
    <row r="177" spans="1:8" ht="12.75">
      <c r="A177" s="10"/>
      <c r="B177" s="15">
        <f t="shared" si="18"/>
      </c>
      <c r="C177" s="1">
        <f t="shared" si="16"/>
        <v>-877657.9127632979</v>
      </c>
      <c r="D177" s="1">
        <f t="shared" si="19"/>
        <v>-3656.907969847075</v>
      </c>
      <c r="E177" s="1">
        <f>$F$7-D177</f>
        <v>8240.237969847076</v>
      </c>
      <c r="F177" s="11">
        <f t="shared" si="17"/>
        <v>-885898.150733145</v>
      </c>
      <c r="G177" s="3"/>
      <c r="H177" s="3"/>
    </row>
    <row r="178" spans="1:8" ht="12.75">
      <c r="A178" s="10"/>
      <c r="B178" s="15">
        <f t="shared" si="18"/>
      </c>
      <c r="C178" s="1">
        <f t="shared" si="16"/>
        <v>-885898.150733145</v>
      </c>
      <c r="D178" s="1">
        <f t="shared" si="19"/>
        <v>-3691.2422947214372</v>
      </c>
      <c r="E178" s="1">
        <f>$F$7-D178</f>
        <v>8274.572294721438</v>
      </c>
      <c r="F178" s="11">
        <f t="shared" si="17"/>
        <v>-894172.7230278663</v>
      </c>
      <c r="G178" s="3"/>
      <c r="H178" s="3"/>
    </row>
    <row r="179" spans="1:8" ht="12.75">
      <c r="A179" s="10"/>
      <c r="B179" s="15">
        <f t="shared" si="18"/>
      </c>
      <c r="C179" s="1">
        <f t="shared" si="16"/>
        <v>-894172.7230278663</v>
      </c>
      <c r="D179" s="1">
        <f t="shared" si="19"/>
        <v>-3725.7196792827763</v>
      </c>
      <c r="E179" s="1">
        <f>$F$7-D179</f>
        <v>8309.049679282776</v>
      </c>
      <c r="F179" s="11">
        <f t="shared" si="17"/>
        <v>-902481.7727071492</v>
      </c>
      <c r="G179" s="3"/>
      <c r="H179" s="3"/>
    </row>
    <row r="180" spans="1:8" ht="12.75">
      <c r="A180" s="10"/>
      <c r="B180" s="15">
        <f t="shared" si="18"/>
      </c>
      <c r="C180" s="1">
        <f t="shared" si="16"/>
        <v>-902481.7727071492</v>
      </c>
      <c r="D180" s="1">
        <f t="shared" si="19"/>
        <v>-3760.3407196131216</v>
      </c>
      <c r="E180" s="1">
        <f>$F$7-D180</f>
        <v>8343.670719613121</v>
      </c>
      <c r="F180" s="11">
        <f t="shared" si="17"/>
        <v>-910825.4434267622</v>
      </c>
      <c r="G180" s="3"/>
      <c r="H180" s="3"/>
    </row>
    <row r="181" spans="1:8" ht="12.75">
      <c r="A181" s="10"/>
      <c r="B181" s="15">
        <f t="shared" si="18"/>
      </c>
      <c r="C181" s="1">
        <f t="shared" si="16"/>
        <v>-910825.4434267622</v>
      </c>
      <c r="D181" s="1">
        <f t="shared" si="19"/>
        <v>-3795.1060142781757</v>
      </c>
      <c r="E181" s="1">
        <f>$F$7-D181</f>
        <v>8378.436014278175</v>
      </c>
      <c r="F181" s="11">
        <f t="shared" si="17"/>
        <v>-919203.8794410405</v>
      </c>
      <c r="G181" s="3"/>
      <c r="H181" s="3"/>
    </row>
    <row r="182" spans="1:8" ht="12.75">
      <c r="A182" s="10"/>
      <c r="B182" s="15">
        <f t="shared" si="18"/>
      </c>
      <c r="C182" s="1">
        <f t="shared" si="16"/>
        <v>-919203.8794410405</v>
      </c>
      <c r="D182" s="1">
        <f t="shared" si="19"/>
        <v>-3830.016164337668</v>
      </c>
      <c r="E182" s="1">
        <f>$F$7-D182</f>
        <v>8413.346164337669</v>
      </c>
      <c r="F182" s="11">
        <f t="shared" si="17"/>
        <v>-927617.2256053782</v>
      </c>
      <c r="G182" s="3"/>
      <c r="H182" s="3"/>
    </row>
    <row r="183" spans="1:8" ht="12.75">
      <c r="A183" s="10"/>
      <c r="B183" s="15">
        <f t="shared" si="18"/>
      </c>
      <c r="C183" s="1">
        <f t="shared" si="16"/>
        <v>-927617.2256053782</v>
      </c>
      <c r="D183" s="1">
        <f t="shared" si="19"/>
        <v>-3865.071773355742</v>
      </c>
      <c r="E183" s="1">
        <f>$F$7-D183</f>
        <v>8448.401773355741</v>
      </c>
      <c r="F183" s="11">
        <f t="shared" si="17"/>
        <v>-936065.627378734</v>
      </c>
      <c r="G183" s="3"/>
      <c r="H183" s="3"/>
    </row>
    <row r="184" spans="1:8" ht="12.75">
      <c r="A184" s="10"/>
      <c r="B184" s="15">
        <f t="shared" si="18"/>
      </c>
      <c r="C184" s="1">
        <f aca="true" t="shared" si="20" ref="C184:C247">F183</f>
        <v>-936065.627378734</v>
      </c>
      <c r="D184" s="1">
        <f t="shared" si="19"/>
        <v>-3900.2734474113913</v>
      </c>
      <c r="E184" s="1">
        <f>$F$7-D184</f>
        <v>8483.603447411391</v>
      </c>
      <c r="F184" s="11">
        <f aca="true" t="shared" si="21" ref="F184:F247">C184-E184</f>
        <v>-944549.2308261454</v>
      </c>
      <c r="G184" s="3"/>
      <c r="H184" s="3"/>
    </row>
    <row r="185" spans="1:8" ht="12.75">
      <c r="A185" s="10"/>
      <c r="B185" s="15">
        <f t="shared" si="18"/>
      </c>
      <c r="C185" s="1">
        <f t="shared" si="20"/>
        <v>-944549.2308261454</v>
      </c>
      <c r="D185" s="1">
        <f t="shared" si="19"/>
        <v>-3935.6217951089393</v>
      </c>
      <c r="E185" s="1">
        <f>$F$7-D185</f>
        <v>8518.95179510894</v>
      </c>
      <c r="F185" s="11">
        <f t="shared" si="21"/>
        <v>-953068.1826212544</v>
      </c>
      <c r="G185" s="3"/>
      <c r="H185" s="3"/>
    </row>
    <row r="186" spans="1:8" ht="12.75">
      <c r="A186" s="10"/>
      <c r="B186" s="15">
        <f t="shared" si="18"/>
      </c>
      <c r="C186" s="1">
        <f t="shared" si="20"/>
        <v>-953068.1826212544</v>
      </c>
      <c r="D186" s="1">
        <f t="shared" si="19"/>
        <v>-3971.1174275885596</v>
      </c>
      <c r="E186" s="1">
        <f>$F$7-D186</f>
        <v>8554.447427588559</v>
      </c>
      <c r="F186" s="11">
        <f t="shared" si="21"/>
        <v>-961622.6300488429</v>
      </c>
      <c r="G186" s="3"/>
      <c r="H186" s="3"/>
    </row>
    <row r="187" spans="1:8" ht="12.75">
      <c r="A187" s="10"/>
      <c r="B187" s="15">
        <f t="shared" si="18"/>
      </c>
      <c r="C187" s="1">
        <f t="shared" si="20"/>
        <v>-961622.6300488429</v>
      </c>
      <c r="D187" s="1">
        <f t="shared" si="19"/>
        <v>-4006.760958536845</v>
      </c>
      <c r="E187" s="1">
        <f>$F$7-D187</f>
        <v>8590.090958536844</v>
      </c>
      <c r="F187" s="11">
        <f t="shared" si="21"/>
        <v>-970212.7210073797</v>
      </c>
      <c r="G187" s="3"/>
      <c r="H187" s="3"/>
    </row>
    <row r="188" spans="1:8" ht="12.75">
      <c r="A188" s="10"/>
      <c r="B188" s="15">
        <f t="shared" si="18"/>
      </c>
      <c r="C188" s="1">
        <f t="shared" si="20"/>
        <v>-970212.7210073797</v>
      </c>
      <c r="D188" s="1">
        <f t="shared" si="19"/>
        <v>-4042.5530041974152</v>
      </c>
      <c r="E188" s="1">
        <f>$F$7-D188</f>
        <v>8625.883004197414</v>
      </c>
      <c r="F188" s="11">
        <f t="shared" si="21"/>
        <v>-978838.6040115771</v>
      </c>
      <c r="G188" s="3"/>
      <c r="H188" s="3"/>
    </row>
    <row r="189" spans="1:8" ht="12.75">
      <c r="A189" s="10"/>
      <c r="B189" s="15">
        <f t="shared" si="18"/>
      </c>
      <c r="C189" s="1">
        <f t="shared" si="20"/>
        <v>-978838.6040115771</v>
      </c>
      <c r="D189" s="1">
        <f t="shared" si="19"/>
        <v>-4078.4941833815706</v>
      </c>
      <c r="E189" s="1">
        <f>$F$7-D189</f>
        <v>8661.82418338157</v>
      </c>
      <c r="F189" s="11">
        <f t="shared" si="21"/>
        <v>-987500.4281949587</v>
      </c>
      <c r="G189" s="3"/>
      <c r="H189" s="3"/>
    </row>
    <row r="190" spans="1:8" ht="12.75">
      <c r="A190" s="10"/>
      <c r="B190" s="15">
        <f t="shared" si="18"/>
      </c>
      <c r="C190" s="1">
        <f t="shared" si="20"/>
        <v>-987500.4281949587</v>
      </c>
      <c r="D190" s="1">
        <f t="shared" si="19"/>
        <v>-4114.585117478995</v>
      </c>
      <c r="E190" s="1">
        <f>$F$7-D190</f>
        <v>8697.915117478995</v>
      </c>
      <c r="F190" s="11">
        <f t="shared" si="21"/>
        <v>-996198.3433124378</v>
      </c>
      <c r="G190" s="3"/>
      <c r="H190" s="3"/>
    </row>
    <row r="191" spans="1:8" ht="12.75">
      <c r="A191" s="10"/>
      <c r="B191" s="15">
        <f t="shared" si="18"/>
      </c>
      <c r="C191" s="1">
        <f t="shared" si="20"/>
        <v>-996198.3433124378</v>
      </c>
      <c r="D191" s="1">
        <f t="shared" si="19"/>
        <v>-4150.826430468492</v>
      </c>
      <c r="E191" s="1">
        <f>$F$7-D191</f>
        <v>8734.15643046849</v>
      </c>
      <c r="F191" s="11">
        <f t="shared" si="21"/>
        <v>-1004932.4997429063</v>
      </c>
      <c r="G191" s="3"/>
      <c r="H191" s="3"/>
    </row>
    <row r="192" spans="1:8" ht="12.75">
      <c r="A192" s="10"/>
      <c r="B192" s="15">
        <f t="shared" si="18"/>
      </c>
      <c r="C192" s="1">
        <f t="shared" si="20"/>
        <v>-1004932.4997429063</v>
      </c>
      <c r="D192" s="1">
        <f t="shared" si="19"/>
        <v>-4187.218748928776</v>
      </c>
      <c r="E192" s="1">
        <f>$F$7-D192</f>
        <v>8770.548748928777</v>
      </c>
      <c r="F192" s="11">
        <f t="shared" si="21"/>
        <v>-1013703.0484918351</v>
      </c>
      <c r="G192" s="3"/>
      <c r="H192" s="3"/>
    </row>
    <row r="193" spans="1:8" ht="12.75">
      <c r="A193" s="10"/>
      <c r="B193" s="15">
        <f t="shared" si="18"/>
      </c>
      <c r="C193" s="1">
        <f t="shared" si="20"/>
        <v>-1013703.0484918351</v>
      </c>
      <c r="D193" s="1">
        <f t="shared" si="19"/>
        <v>-4223.762702049314</v>
      </c>
      <c r="E193" s="1">
        <f>$F$7-D193</f>
        <v>8807.092702049315</v>
      </c>
      <c r="F193" s="11">
        <f t="shared" si="21"/>
        <v>-1022510.1411938844</v>
      </c>
      <c r="G193" s="3"/>
      <c r="H193" s="3"/>
    </row>
    <row r="194" spans="1:8" ht="12.75">
      <c r="A194" s="10"/>
      <c r="B194" s="15">
        <f t="shared" si="18"/>
      </c>
      <c r="C194" s="1">
        <f t="shared" si="20"/>
        <v>-1022510.1411938844</v>
      </c>
      <c r="D194" s="1">
        <f t="shared" si="19"/>
        <v>-4260.458921641185</v>
      </c>
      <c r="E194" s="1">
        <f>$F$7-D194</f>
        <v>8843.788921641186</v>
      </c>
      <c r="F194" s="11">
        <f t="shared" si="21"/>
        <v>-1031353.9301155256</v>
      </c>
      <c r="G194" s="3"/>
      <c r="H194" s="3"/>
    </row>
    <row r="195" spans="1:8" ht="12.75">
      <c r="A195" s="10"/>
      <c r="B195" s="15">
        <f t="shared" si="18"/>
      </c>
      <c r="C195" s="1">
        <f t="shared" si="20"/>
        <v>-1031353.9301155256</v>
      </c>
      <c r="D195" s="1">
        <f t="shared" si="19"/>
        <v>-4297.308042148023</v>
      </c>
      <c r="E195" s="1">
        <f>$F$7-D195</f>
        <v>8880.638042148023</v>
      </c>
      <c r="F195" s="11">
        <f t="shared" si="21"/>
        <v>-1040234.5681576736</v>
      </c>
      <c r="G195" s="3"/>
      <c r="H195" s="3"/>
    </row>
    <row r="196" spans="1:8" ht="12.75">
      <c r="A196" s="10"/>
      <c r="B196" s="15">
        <f t="shared" si="18"/>
      </c>
      <c r="C196" s="1">
        <f t="shared" si="20"/>
        <v>-1040234.5681576736</v>
      </c>
      <c r="D196" s="1">
        <f t="shared" si="19"/>
        <v>-4334.3107006569735</v>
      </c>
      <c r="E196" s="1">
        <f>$F$7-D196</f>
        <v>8917.640700656973</v>
      </c>
      <c r="F196" s="11">
        <f t="shared" si="21"/>
        <v>-1049152.2088583305</v>
      </c>
      <c r="G196" s="3"/>
      <c r="H196" s="3"/>
    </row>
    <row r="197" spans="1:8" ht="12.75">
      <c r="A197" s="10"/>
      <c r="B197" s="15">
        <f t="shared" si="18"/>
      </c>
      <c r="C197" s="1">
        <f t="shared" si="20"/>
        <v>-1049152.2088583305</v>
      </c>
      <c r="D197" s="1">
        <f t="shared" si="19"/>
        <v>-4371.467536909711</v>
      </c>
      <c r="E197" s="1">
        <f>$F$7-D197</f>
        <v>8954.797536909711</v>
      </c>
      <c r="F197" s="11">
        <f t="shared" si="21"/>
        <v>-1058107.0063952403</v>
      </c>
      <c r="G197" s="3"/>
      <c r="H197" s="3"/>
    </row>
    <row r="198" spans="1:8" ht="12.75">
      <c r="A198" s="10"/>
      <c r="B198" s="15">
        <f t="shared" si="18"/>
      </c>
      <c r="C198" s="1">
        <f t="shared" si="20"/>
        <v>-1058107.0063952403</v>
      </c>
      <c r="D198" s="1">
        <f t="shared" si="19"/>
        <v>-4408.779193313501</v>
      </c>
      <c r="E198" s="1">
        <f>$F$7-D198</f>
        <v>8992.109193313501</v>
      </c>
      <c r="F198" s="11">
        <f t="shared" si="21"/>
        <v>-1067099.1155885537</v>
      </c>
      <c r="G198" s="3"/>
      <c r="H198" s="3"/>
    </row>
    <row r="199" spans="1:8" ht="12.75">
      <c r="A199" s="10"/>
      <c r="B199" s="15">
        <f t="shared" si="18"/>
      </c>
      <c r="C199" s="1">
        <f t="shared" si="20"/>
        <v>-1067099.1155885537</v>
      </c>
      <c r="D199" s="1">
        <f t="shared" si="19"/>
        <v>-4446.246314952306</v>
      </c>
      <c r="E199" s="1">
        <f>$F$7-D199</f>
        <v>9029.576314952306</v>
      </c>
      <c r="F199" s="11">
        <f t="shared" si="21"/>
        <v>-1076128.691903506</v>
      </c>
      <c r="G199" s="3"/>
      <c r="H199" s="3"/>
    </row>
    <row r="200" spans="1:8" ht="12.75">
      <c r="A200" s="10"/>
      <c r="B200" s="15">
        <f t="shared" si="18"/>
      </c>
      <c r="C200" s="1">
        <f t="shared" si="20"/>
        <v>-1076128.691903506</v>
      </c>
      <c r="D200" s="1">
        <f t="shared" si="19"/>
        <v>-4483.869549597941</v>
      </c>
      <c r="E200" s="1">
        <f>$F$7-D200</f>
        <v>9067.19954959794</v>
      </c>
      <c r="F200" s="11">
        <f t="shared" si="21"/>
        <v>-1085195.8914531039</v>
      </c>
      <c r="G200" s="3"/>
      <c r="H200" s="3"/>
    </row>
    <row r="201" spans="1:8" ht="12.75">
      <c r="A201" s="10"/>
      <c r="B201" s="15">
        <f t="shared" si="18"/>
      </c>
      <c r="C201" s="1">
        <f t="shared" si="20"/>
        <v>-1085195.8914531039</v>
      </c>
      <c r="D201" s="1">
        <f t="shared" si="19"/>
        <v>-4521.649547721266</v>
      </c>
      <c r="E201" s="1">
        <f>$F$7-D201</f>
        <v>9104.979547721265</v>
      </c>
      <c r="F201" s="11">
        <f t="shared" si="21"/>
        <v>-1094300.8710008252</v>
      </c>
      <c r="G201" s="3"/>
      <c r="H201" s="3"/>
    </row>
    <row r="202" spans="1:8" ht="12.75">
      <c r="A202" s="10"/>
      <c r="B202" s="15">
        <f t="shared" si="18"/>
      </c>
      <c r="C202" s="1">
        <f t="shared" si="20"/>
        <v>-1094300.8710008252</v>
      </c>
      <c r="D202" s="1">
        <f t="shared" si="19"/>
        <v>-4559.586962503438</v>
      </c>
      <c r="E202" s="1">
        <f>$F$7-D202</f>
        <v>9142.916962503437</v>
      </c>
      <c r="F202" s="11">
        <f t="shared" si="21"/>
        <v>-1103443.7879633287</v>
      </c>
      <c r="G202" s="3"/>
      <c r="H202" s="3"/>
    </row>
    <row r="203" spans="1:8" ht="12.75">
      <c r="A203" s="10"/>
      <c r="B203" s="15">
        <f t="shared" si="18"/>
      </c>
      <c r="C203" s="1">
        <f t="shared" si="20"/>
        <v>-1103443.7879633287</v>
      </c>
      <c r="D203" s="1">
        <f t="shared" si="19"/>
        <v>-4597.682449847203</v>
      </c>
      <c r="E203" s="1">
        <f>$F$7-D203</f>
        <v>9181.012449847203</v>
      </c>
      <c r="F203" s="11">
        <f t="shared" si="21"/>
        <v>-1112624.800413176</v>
      </c>
      <c r="G203" s="3"/>
      <c r="H203" s="3"/>
    </row>
    <row r="204" spans="1:8" ht="12.75">
      <c r="A204" s="10"/>
      <c r="B204" s="15">
        <f t="shared" si="18"/>
      </c>
      <c r="C204" s="1">
        <f t="shared" si="20"/>
        <v>-1112624.800413176</v>
      </c>
      <c r="D204" s="1">
        <f t="shared" si="19"/>
        <v>-4635.936668388234</v>
      </c>
      <c r="E204" s="1">
        <f>$F$7-D204</f>
        <v>9219.266668388234</v>
      </c>
      <c r="F204" s="11">
        <f t="shared" si="21"/>
        <v>-1121844.067081564</v>
      </c>
      <c r="G204" s="3"/>
      <c r="H204" s="3"/>
    </row>
    <row r="205" spans="1:8" ht="12.75">
      <c r="A205" s="10"/>
      <c r="B205" s="15">
        <f t="shared" si="18"/>
      </c>
      <c r="C205" s="1">
        <f t="shared" si="20"/>
        <v>-1121844.067081564</v>
      </c>
      <c r="D205" s="1">
        <f t="shared" si="19"/>
        <v>-4674.350279506517</v>
      </c>
      <c r="E205" s="1">
        <f>$F$7-D205</f>
        <v>9257.680279506516</v>
      </c>
      <c r="F205" s="11">
        <f t="shared" si="21"/>
        <v>-1131101.7473610707</v>
      </c>
      <c r="G205" s="3"/>
      <c r="H205" s="3"/>
    </row>
    <row r="206" spans="1:8" ht="12.75">
      <c r="A206" s="10"/>
      <c r="B206" s="15">
        <f aca="true" t="shared" si="22" ref="B206:B269">IF(C206&gt;0,ROW()-12,"")</f>
      </c>
      <c r="C206" s="1">
        <f t="shared" si="20"/>
        <v>-1131101.7473610707</v>
      </c>
      <c r="D206" s="1">
        <f t="shared" si="19"/>
        <v>-4712.923947337795</v>
      </c>
      <c r="E206" s="1">
        <f>$F$7-D206</f>
        <v>9296.253947337795</v>
      </c>
      <c r="F206" s="11">
        <f t="shared" si="21"/>
        <v>-1140398.0013084086</v>
      </c>
      <c r="G206" s="3"/>
      <c r="H206" s="3"/>
    </row>
    <row r="207" spans="1:8" ht="12.75">
      <c r="A207" s="10"/>
      <c r="B207" s="15">
        <f t="shared" si="22"/>
      </c>
      <c r="C207" s="1">
        <f t="shared" si="20"/>
        <v>-1140398.0013084086</v>
      </c>
      <c r="D207" s="1">
        <f aca="true" t="shared" si="23" ref="D207:D271">C207*$C$8*30/(100*360)</f>
        <v>-4751.658338785036</v>
      </c>
      <c r="E207" s="1">
        <f>$F$7-D207</f>
        <v>9334.988338785035</v>
      </c>
      <c r="F207" s="11">
        <f t="shared" si="21"/>
        <v>-1149732.9896471936</v>
      </c>
      <c r="G207" s="3"/>
      <c r="H207" s="3"/>
    </row>
    <row r="208" spans="1:8" ht="12.75">
      <c r="A208" s="10"/>
      <c r="B208" s="15">
        <f t="shared" si="22"/>
      </c>
      <c r="C208" s="1">
        <f t="shared" si="20"/>
        <v>-1149732.9896471936</v>
      </c>
      <c r="D208" s="1">
        <f t="shared" si="23"/>
        <v>-4790.554123529973</v>
      </c>
      <c r="E208" s="1">
        <f>$F$7-D208</f>
        <v>9373.884123529973</v>
      </c>
      <c r="F208" s="11">
        <f t="shared" si="21"/>
        <v>-1159106.8737707236</v>
      </c>
      <c r="G208" s="3"/>
      <c r="H208" s="3"/>
    </row>
    <row r="209" spans="1:8" ht="12.75">
      <c r="A209" s="10"/>
      <c r="B209" s="15">
        <f t="shared" si="22"/>
      </c>
      <c r="C209" s="1">
        <f t="shared" si="20"/>
        <v>-1159106.8737707236</v>
      </c>
      <c r="D209" s="1">
        <f t="shared" si="23"/>
        <v>-4829.611974044681</v>
      </c>
      <c r="E209" s="1">
        <f>$F$7-D209</f>
        <v>9412.941974044681</v>
      </c>
      <c r="F209" s="11">
        <f t="shared" si="21"/>
        <v>-1168519.8157447684</v>
      </c>
      <c r="G209" s="3"/>
      <c r="H209" s="3"/>
    </row>
    <row r="210" spans="1:8" ht="12.75">
      <c r="A210" s="10"/>
      <c r="B210" s="15">
        <f t="shared" si="22"/>
      </c>
      <c r="C210" s="1">
        <f t="shared" si="20"/>
        <v>-1168519.8157447684</v>
      </c>
      <c r="D210" s="1">
        <f t="shared" si="23"/>
        <v>-4868.832565603201</v>
      </c>
      <c r="E210" s="1">
        <f>$F$7-D210</f>
        <v>9452.162565603201</v>
      </c>
      <c r="F210" s="11">
        <f t="shared" si="21"/>
        <v>-1177971.9783103715</v>
      </c>
      <c r="G210" s="3"/>
      <c r="H210" s="3"/>
    </row>
    <row r="211" spans="1:8" ht="12.75">
      <c r="A211" s="10"/>
      <c r="B211" s="15">
        <f t="shared" si="22"/>
      </c>
      <c r="C211" s="1">
        <f t="shared" si="20"/>
        <v>-1177971.9783103715</v>
      </c>
      <c r="D211" s="1">
        <f t="shared" si="23"/>
        <v>-4908.216576293215</v>
      </c>
      <c r="E211" s="1">
        <f>$F$7-D211</f>
        <v>9491.546576293214</v>
      </c>
      <c r="F211" s="11">
        <f t="shared" si="21"/>
        <v>-1187463.5248866647</v>
      </c>
      <c r="G211" s="3"/>
      <c r="H211" s="3"/>
    </row>
    <row r="212" spans="1:8" ht="12.75">
      <c r="A212" s="10"/>
      <c r="B212" s="15">
        <f t="shared" si="22"/>
      </c>
      <c r="C212" s="1">
        <f t="shared" si="20"/>
        <v>-1187463.5248866647</v>
      </c>
      <c r="D212" s="1">
        <f t="shared" si="23"/>
        <v>-4947.7646870277695</v>
      </c>
      <c r="E212" s="1">
        <f>$F$7-D212</f>
        <v>9531.09468702777</v>
      </c>
      <c r="F212" s="11">
        <f t="shared" si="21"/>
        <v>-1196994.6195736926</v>
      </c>
      <c r="G212" s="3"/>
      <c r="H212" s="3"/>
    </row>
    <row r="213" spans="1:8" ht="12.75">
      <c r="A213" s="10"/>
      <c r="B213" s="15">
        <f t="shared" si="22"/>
      </c>
      <c r="C213" s="1">
        <f t="shared" si="20"/>
        <v>-1196994.6195736926</v>
      </c>
      <c r="D213" s="1">
        <f t="shared" si="23"/>
        <v>-4987.477581557053</v>
      </c>
      <c r="E213" s="1">
        <f>$F$7-D213</f>
        <v>9570.807581557052</v>
      </c>
      <c r="F213" s="11">
        <f t="shared" si="21"/>
        <v>-1206565.4271552495</v>
      </c>
      <c r="G213" s="3"/>
      <c r="H213" s="3"/>
    </row>
    <row r="214" spans="1:8" ht="12.75">
      <c r="A214" s="10"/>
      <c r="B214" s="15">
        <f t="shared" si="22"/>
      </c>
      <c r="C214" s="1">
        <f t="shared" si="20"/>
        <v>-1206565.4271552495</v>
      </c>
      <c r="D214" s="1">
        <f t="shared" si="23"/>
        <v>-5027.3559464802065</v>
      </c>
      <c r="E214" s="1">
        <f>$F$7-D214</f>
        <v>9610.685946480207</v>
      </c>
      <c r="F214" s="11">
        <f t="shared" si="21"/>
        <v>-1216176.1131017297</v>
      </c>
      <c r="G214" s="3"/>
      <c r="H214" s="3"/>
    </row>
    <row r="215" spans="1:8" ht="12.75">
      <c r="A215" s="10"/>
      <c r="B215" s="15">
        <f t="shared" si="22"/>
      </c>
      <c r="C215" s="1">
        <f t="shared" si="20"/>
        <v>-1216176.1131017297</v>
      </c>
      <c r="D215" s="1">
        <f t="shared" si="23"/>
        <v>-5067.400471257207</v>
      </c>
      <c r="E215" s="1">
        <f>$F$7-D215</f>
        <v>9650.730471257208</v>
      </c>
      <c r="F215" s="11">
        <f t="shared" si="21"/>
        <v>-1225826.8435729868</v>
      </c>
      <c r="G215" s="3"/>
      <c r="H215" s="3"/>
    </row>
    <row r="216" spans="1:8" ht="12.75">
      <c r="A216" s="10"/>
      <c r="B216" s="15">
        <f t="shared" si="22"/>
      </c>
      <c r="C216" s="1">
        <f t="shared" si="20"/>
        <v>-1225826.8435729868</v>
      </c>
      <c r="D216" s="1">
        <f t="shared" si="23"/>
        <v>-5107.6118482207785</v>
      </c>
      <c r="E216" s="1">
        <f>$F$7-D216</f>
        <v>9690.941848220778</v>
      </c>
      <c r="F216" s="11">
        <f t="shared" si="21"/>
        <v>-1235517.7854212075</v>
      </c>
      <c r="G216" s="3"/>
      <c r="H216" s="3"/>
    </row>
    <row r="217" spans="1:8" ht="12.75">
      <c r="A217" s="10"/>
      <c r="B217" s="15">
        <f t="shared" si="22"/>
      </c>
      <c r="C217" s="1">
        <f t="shared" si="20"/>
        <v>-1235517.7854212075</v>
      </c>
      <c r="D217" s="1">
        <f t="shared" si="23"/>
        <v>-5147.990772588365</v>
      </c>
      <c r="E217" s="1">
        <f>$F$7-D217</f>
        <v>9731.320772588366</v>
      </c>
      <c r="F217" s="11">
        <f t="shared" si="21"/>
        <v>-1245249.1061937958</v>
      </c>
      <c r="G217" s="3"/>
      <c r="H217" s="3"/>
    </row>
    <row r="218" spans="1:8" ht="12.75">
      <c r="A218" s="10"/>
      <c r="B218" s="15">
        <f t="shared" si="22"/>
      </c>
      <c r="C218" s="1">
        <f t="shared" si="20"/>
        <v>-1245249.1061937958</v>
      </c>
      <c r="D218" s="1">
        <f t="shared" si="23"/>
        <v>-5188.5379424741495</v>
      </c>
      <c r="E218" s="1">
        <f>$F$7-D218</f>
        <v>9771.86794247415</v>
      </c>
      <c r="F218" s="11">
        <f t="shared" si="21"/>
        <v>-1255020.97413627</v>
      </c>
      <c r="G218" s="3"/>
      <c r="H218" s="3"/>
    </row>
    <row r="219" spans="1:8" ht="12.75">
      <c r="A219" s="10"/>
      <c r="B219" s="15">
        <f t="shared" si="22"/>
      </c>
      <c r="C219" s="1">
        <f t="shared" si="20"/>
        <v>-1255020.97413627</v>
      </c>
      <c r="D219" s="1">
        <f t="shared" si="23"/>
        <v>-5229.254058901124</v>
      </c>
      <c r="E219" s="1">
        <f>$F$7-D219</f>
        <v>9812.584058901124</v>
      </c>
      <c r="F219" s="11">
        <f t="shared" si="21"/>
        <v>-1264833.558195171</v>
      </c>
      <c r="G219" s="3"/>
      <c r="H219" s="3"/>
    </row>
    <row r="220" spans="1:8" ht="12.75">
      <c r="A220" s="10"/>
      <c r="B220" s="15">
        <f t="shared" si="22"/>
      </c>
      <c r="C220" s="1">
        <f t="shared" si="20"/>
        <v>-1264833.558195171</v>
      </c>
      <c r="D220" s="1">
        <f t="shared" si="23"/>
        <v>-5270.139825813212</v>
      </c>
      <c r="E220" s="1">
        <f>$F$7-D220</f>
        <v>9853.469825813212</v>
      </c>
      <c r="F220" s="11">
        <f t="shared" si="21"/>
        <v>-1274687.0280209843</v>
      </c>
      <c r="G220" s="3"/>
      <c r="H220" s="3"/>
    </row>
    <row r="221" spans="1:8" ht="12.75">
      <c r="A221" s="10"/>
      <c r="B221" s="15">
        <f t="shared" si="22"/>
      </c>
      <c r="C221" s="1">
        <f t="shared" si="20"/>
        <v>-1274687.0280209843</v>
      </c>
      <c r="D221" s="1">
        <f t="shared" si="23"/>
        <v>-5311.1959500874345</v>
      </c>
      <c r="E221" s="1">
        <f>$F$7-D221</f>
        <v>9894.525950087434</v>
      </c>
      <c r="F221" s="11">
        <f t="shared" si="21"/>
        <v>-1284581.5539710717</v>
      </c>
      <c r="G221" s="3"/>
      <c r="H221" s="3"/>
    </row>
    <row r="222" spans="1:8" ht="12.75">
      <c r="A222" s="10"/>
      <c r="B222" s="15">
        <f t="shared" si="22"/>
      </c>
      <c r="C222" s="1">
        <f t="shared" si="20"/>
        <v>-1284581.5539710717</v>
      </c>
      <c r="D222" s="1">
        <f t="shared" si="23"/>
        <v>-5352.423141546132</v>
      </c>
      <c r="E222" s="1">
        <f>$F$7-D222</f>
        <v>9935.75314154613</v>
      </c>
      <c r="F222" s="11">
        <f t="shared" si="21"/>
        <v>-1294517.307112618</v>
      </c>
      <c r="G222" s="3"/>
      <c r="H222" s="3"/>
    </row>
    <row r="223" spans="1:8" ht="12.75">
      <c r="A223" s="10"/>
      <c r="B223" s="15">
        <f t="shared" si="22"/>
      </c>
      <c r="C223" s="1">
        <f t="shared" si="20"/>
        <v>-1294517.307112618</v>
      </c>
      <c r="D223" s="1">
        <f t="shared" si="23"/>
        <v>-5393.822112969241</v>
      </c>
      <c r="E223" s="1">
        <f>$F$7-D223</f>
        <v>9977.152112969241</v>
      </c>
      <c r="F223" s="11">
        <f t="shared" si="21"/>
        <v>-1304494.459225587</v>
      </c>
      <c r="G223" s="3"/>
      <c r="H223" s="3"/>
    </row>
    <row r="224" spans="1:8" ht="12.75">
      <c r="A224" s="10"/>
      <c r="B224" s="15">
        <f t="shared" si="22"/>
      </c>
      <c r="C224" s="1">
        <f t="shared" si="20"/>
        <v>-1304494.459225587</v>
      </c>
      <c r="D224" s="1">
        <f t="shared" si="23"/>
        <v>-5435.393580106614</v>
      </c>
      <c r="E224" s="1">
        <f>$F$7-D224</f>
        <v>10018.723580106613</v>
      </c>
      <c r="F224" s="11">
        <f t="shared" si="21"/>
        <v>-1314513.1828056937</v>
      </c>
      <c r="G224" s="3"/>
      <c r="H224" s="3"/>
    </row>
    <row r="225" spans="1:8" ht="12.75">
      <c r="A225" s="10"/>
      <c r="B225" s="15">
        <f t="shared" si="22"/>
      </c>
      <c r="C225" s="1">
        <f t="shared" si="20"/>
        <v>-1314513.1828056937</v>
      </c>
      <c r="D225" s="1">
        <f t="shared" si="23"/>
        <v>-5477.13826169039</v>
      </c>
      <c r="E225" s="1">
        <f>$F$7-D225</f>
        <v>10060.46826169039</v>
      </c>
      <c r="F225" s="11">
        <f t="shared" si="21"/>
        <v>-1324573.651067384</v>
      </c>
      <c r="G225" s="3"/>
      <c r="H225" s="3"/>
    </row>
    <row r="226" spans="1:8" ht="12.75">
      <c r="A226" s="10"/>
      <c r="B226" s="15">
        <f t="shared" si="22"/>
      </c>
      <c r="C226" s="1">
        <f t="shared" si="20"/>
        <v>-1324573.651067384</v>
      </c>
      <c r="D226" s="1">
        <f t="shared" si="23"/>
        <v>-5519.056879447433</v>
      </c>
      <c r="E226" s="1">
        <f>$F$7-D226</f>
        <v>10102.386879447433</v>
      </c>
      <c r="F226" s="11">
        <f t="shared" si="21"/>
        <v>-1334676.0379468314</v>
      </c>
      <c r="G226" s="3"/>
      <c r="H226" s="3"/>
    </row>
    <row r="227" spans="1:8" ht="12.75">
      <c r="A227" s="10"/>
      <c r="B227" s="15">
        <f t="shared" si="22"/>
      </c>
      <c r="C227" s="1">
        <f t="shared" si="20"/>
        <v>-1334676.0379468314</v>
      </c>
      <c r="D227" s="1">
        <f t="shared" si="23"/>
        <v>-5561.150158111797</v>
      </c>
      <c r="E227" s="1">
        <f>$F$7-D227</f>
        <v>10144.480158111797</v>
      </c>
      <c r="F227" s="11">
        <f t="shared" si="21"/>
        <v>-1344820.5181049432</v>
      </c>
      <c r="G227" s="3"/>
      <c r="H227" s="3"/>
    </row>
    <row r="228" spans="1:8" ht="12.75">
      <c r="A228" s="10"/>
      <c r="B228" s="15">
        <f t="shared" si="22"/>
      </c>
      <c r="C228" s="1">
        <f t="shared" si="20"/>
        <v>-1344820.5181049432</v>
      </c>
      <c r="D228" s="1">
        <f t="shared" si="23"/>
        <v>-5603.418825437264</v>
      </c>
      <c r="E228" s="1">
        <f>$F$7-D228</f>
        <v>10186.748825437264</v>
      </c>
      <c r="F228" s="11">
        <f t="shared" si="21"/>
        <v>-1355007.2669303804</v>
      </c>
      <c r="G228" s="3"/>
      <c r="H228" s="3"/>
    </row>
    <row r="229" spans="1:8" ht="12.75">
      <c r="A229" s="10"/>
      <c r="B229" s="15">
        <f t="shared" si="22"/>
      </c>
      <c r="C229" s="1">
        <f t="shared" si="20"/>
        <v>-1355007.2669303804</v>
      </c>
      <c r="D229" s="1">
        <f t="shared" si="23"/>
        <v>-5645.863612209919</v>
      </c>
      <c r="E229" s="1">
        <f>$F$7-D229</f>
        <v>10229.193612209918</v>
      </c>
      <c r="F229" s="11">
        <f t="shared" si="21"/>
        <v>-1365236.4605425904</v>
      </c>
      <c r="G229" s="3"/>
      <c r="H229" s="3"/>
    </row>
    <row r="230" spans="1:8" ht="12.75">
      <c r="A230" s="10"/>
      <c r="B230" s="15">
        <f t="shared" si="22"/>
      </c>
      <c r="C230" s="1">
        <f t="shared" si="20"/>
        <v>-1365236.4605425904</v>
      </c>
      <c r="D230" s="1">
        <f t="shared" si="23"/>
        <v>-5688.4852522607935</v>
      </c>
      <c r="E230" s="1">
        <f>$F$7-D230</f>
        <v>10271.815252260792</v>
      </c>
      <c r="F230" s="11">
        <f t="shared" si="21"/>
        <v>-1375508.2757948511</v>
      </c>
      <c r="G230" s="3"/>
      <c r="H230" s="3"/>
    </row>
    <row r="231" spans="1:8" ht="12.75">
      <c r="A231" s="10"/>
      <c r="B231" s="15">
        <f t="shared" si="22"/>
      </c>
      <c r="C231" s="1">
        <f t="shared" si="20"/>
        <v>-1375508.2757948511</v>
      </c>
      <c r="D231" s="1">
        <f t="shared" si="23"/>
        <v>-5731.284482478546</v>
      </c>
      <c r="E231" s="1">
        <f>$F$7-D231</f>
        <v>10314.614482478546</v>
      </c>
      <c r="F231" s="11">
        <f t="shared" si="21"/>
        <v>-1385822.8902773296</v>
      </c>
      <c r="G231" s="3"/>
      <c r="H231" s="3"/>
    </row>
    <row r="232" spans="1:8" ht="12.75">
      <c r="A232" s="10"/>
      <c r="B232" s="15">
        <f t="shared" si="22"/>
      </c>
      <c r="C232" s="1">
        <f t="shared" si="20"/>
        <v>-1385822.8902773296</v>
      </c>
      <c r="D232" s="1">
        <f t="shared" si="23"/>
        <v>-5774.262042822207</v>
      </c>
      <c r="E232" s="1">
        <f>$F$7-D232</f>
        <v>10357.592042822207</v>
      </c>
      <c r="F232" s="11">
        <f t="shared" si="21"/>
        <v>-1396180.4823201518</v>
      </c>
      <c r="G232" s="3"/>
      <c r="H232" s="3"/>
    </row>
    <row r="233" spans="1:8" ht="12.75">
      <c r="A233" s="10"/>
      <c r="B233" s="15">
        <f t="shared" si="22"/>
      </c>
      <c r="C233" s="1">
        <f t="shared" si="20"/>
        <v>-1396180.4823201518</v>
      </c>
      <c r="D233" s="1">
        <f t="shared" si="23"/>
        <v>-5817.418676333967</v>
      </c>
      <c r="E233" s="1">
        <f>$F$7-D233</f>
        <v>10400.748676333966</v>
      </c>
      <c r="F233" s="11">
        <f t="shared" si="21"/>
        <v>-1406581.2309964858</v>
      </c>
      <c r="G233" s="3"/>
      <c r="H233" s="3"/>
    </row>
    <row r="234" spans="1:8" ht="12.75">
      <c r="A234" s="10"/>
      <c r="B234" s="15">
        <f t="shared" si="22"/>
      </c>
      <c r="C234" s="1">
        <f t="shared" si="20"/>
        <v>-1406581.2309964858</v>
      </c>
      <c r="D234" s="1">
        <f t="shared" si="23"/>
        <v>-5860.755129152024</v>
      </c>
      <c r="E234" s="1">
        <f>$F$7-D234</f>
        <v>10444.085129152023</v>
      </c>
      <c r="F234" s="11">
        <f t="shared" si="21"/>
        <v>-1417025.3161256379</v>
      </c>
      <c r="G234" s="3"/>
      <c r="H234" s="3"/>
    </row>
    <row r="235" spans="1:8" ht="12.75">
      <c r="A235" s="10"/>
      <c r="B235" s="15">
        <f t="shared" si="22"/>
      </c>
      <c r="C235" s="1">
        <f t="shared" si="20"/>
        <v>-1417025.3161256379</v>
      </c>
      <c r="D235" s="1">
        <f t="shared" si="23"/>
        <v>-5904.272150523491</v>
      </c>
      <c r="E235" s="1">
        <f>$F$7-D235</f>
        <v>10487.602150523491</v>
      </c>
      <c r="F235" s="11">
        <f t="shared" si="21"/>
        <v>-1427512.9182761614</v>
      </c>
      <c r="G235" s="3"/>
      <c r="H235" s="3"/>
    </row>
    <row r="236" spans="1:8" ht="12.75">
      <c r="A236" s="10"/>
      <c r="B236" s="15">
        <f t="shared" si="22"/>
      </c>
      <c r="C236" s="1">
        <f t="shared" si="20"/>
        <v>-1427512.9182761614</v>
      </c>
      <c r="D236" s="1">
        <f t="shared" si="23"/>
        <v>-5947.970492817339</v>
      </c>
      <c r="E236" s="1">
        <f>$F$7-D236</f>
        <v>10531.30049281734</v>
      </c>
      <c r="F236" s="11">
        <f t="shared" si="21"/>
        <v>-1438044.2187689787</v>
      </c>
      <c r="G236" s="3"/>
      <c r="H236" s="3"/>
    </row>
    <row r="237" spans="1:8" ht="12.75">
      <c r="A237" s="10"/>
      <c r="B237" s="15">
        <f t="shared" si="22"/>
      </c>
      <c r="C237" s="1">
        <f t="shared" si="20"/>
        <v>-1438044.2187689787</v>
      </c>
      <c r="D237" s="1">
        <f t="shared" si="23"/>
        <v>-5991.850911537411</v>
      </c>
      <c r="E237" s="1">
        <f>$F$7-D237</f>
        <v>10575.18091153741</v>
      </c>
      <c r="F237" s="11">
        <f t="shared" si="21"/>
        <v>-1448619.3996805162</v>
      </c>
      <c r="G237" s="3"/>
      <c r="H237" s="3"/>
    </row>
    <row r="238" spans="1:8" ht="12.75">
      <c r="A238" s="10"/>
      <c r="B238" s="15">
        <f t="shared" si="22"/>
      </c>
      <c r="C238" s="1">
        <f t="shared" si="20"/>
        <v>-1448619.3996805162</v>
      </c>
      <c r="D238" s="1">
        <f t="shared" si="23"/>
        <v>-6035.914165335484</v>
      </c>
      <c r="E238" s="1">
        <f>$F$7-D238</f>
        <v>10619.244165335484</v>
      </c>
      <c r="F238" s="11">
        <f t="shared" si="21"/>
        <v>-1459238.6438458518</v>
      </c>
      <c r="G238" s="3"/>
      <c r="H238" s="3"/>
    </row>
    <row r="239" spans="1:8" ht="12.75">
      <c r="A239" s="10"/>
      <c r="B239" s="15">
        <f t="shared" si="22"/>
      </c>
      <c r="C239" s="1">
        <f t="shared" si="20"/>
        <v>-1459238.6438458518</v>
      </c>
      <c r="D239" s="1">
        <f t="shared" si="23"/>
        <v>-6080.161016024383</v>
      </c>
      <c r="E239" s="1">
        <f>$F$7-D239</f>
        <v>10663.491016024382</v>
      </c>
      <c r="F239" s="11">
        <f t="shared" si="21"/>
        <v>-1469902.1348618763</v>
      </c>
      <c r="G239" s="3"/>
      <c r="H239" s="3"/>
    </row>
    <row r="240" spans="1:8" ht="12.75">
      <c r="A240" s="10"/>
      <c r="B240" s="15">
        <f t="shared" si="22"/>
      </c>
      <c r="C240" s="1">
        <f t="shared" si="20"/>
        <v>-1469902.1348618763</v>
      </c>
      <c r="D240" s="1">
        <f t="shared" si="23"/>
        <v>-6124.592228591151</v>
      </c>
      <c r="E240" s="1">
        <f>$F$7-D240</f>
        <v>10707.922228591151</v>
      </c>
      <c r="F240" s="11">
        <f t="shared" si="21"/>
        <v>-1480610.0570904673</v>
      </c>
      <c r="G240" s="3"/>
      <c r="H240" s="3"/>
    </row>
    <row r="241" spans="1:8" ht="12.75">
      <c r="A241" s="10"/>
      <c r="B241" s="15">
        <f t="shared" si="22"/>
      </c>
      <c r="C241" s="1">
        <f t="shared" si="20"/>
        <v>-1480610.0570904673</v>
      </c>
      <c r="D241" s="1">
        <f t="shared" si="23"/>
        <v>-6169.20857121028</v>
      </c>
      <c r="E241" s="1">
        <f>$F$7-D241</f>
        <v>10752.53857121028</v>
      </c>
      <c r="F241" s="11">
        <f t="shared" si="21"/>
        <v>-1491362.5956616777</v>
      </c>
      <c r="G241" s="3"/>
      <c r="H241" s="3"/>
    </row>
    <row r="242" spans="1:8" ht="12.75">
      <c r="A242" s="10"/>
      <c r="B242" s="15">
        <f t="shared" si="22"/>
      </c>
      <c r="C242" s="1">
        <f t="shared" si="20"/>
        <v>-1491362.5956616777</v>
      </c>
      <c r="D242" s="1">
        <f t="shared" si="23"/>
        <v>-6214.01081525699</v>
      </c>
      <c r="E242" s="1">
        <f>$F$7-D242</f>
        <v>10797.34081525699</v>
      </c>
      <c r="F242" s="11">
        <f t="shared" si="21"/>
        <v>-1502159.9364769347</v>
      </c>
      <c r="G242" s="3"/>
      <c r="H242" s="3"/>
    </row>
    <row r="243" spans="1:8" ht="12.75">
      <c r="A243" s="10"/>
      <c r="B243" s="15">
        <f t="shared" si="22"/>
      </c>
      <c r="C243" s="1">
        <f t="shared" si="20"/>
        <v>-1502159.9364769347</v>
      </c>
      <c r="D243" s="1">
        <f t="shared" si="23"/>
        <v>-6258.999735320562</v>
      </c>
      <c r="E243" s="1">
        <f>$F$7-D243</f>
        <v>10842.329735320562</v>
      </c>
      <c r="F243" s="11">
        <f t="shared" si="21"/>
        <v>-1513002.2662122552</v>
      </c>
      <c r="G243" s="3"/>
      <c r="H243" s="3"/>
    </row>
    <row r="244" spans="1:8" ht="12.75">
      <c r="A244" s="10"/>
      <c r="B244" s="15">
        <f t="shared" si="22"/>
      </c>
      <c r="C244" s="1">
        <f t="shared" si="20"/>
        <v>-1513002.2662122552</v>
      </c>
      <c r="D244" s="1">
        <f t="shared" si="23"/>
        <v>-6304.176109217729</v>
      </c>
      <c r="E244" s="1">
        <f>$F$7-D244</f>
        <v>10887.50610921773</v>
      </c>
      <c r="F244" s="11">
        <f t="shared" si="21"/>
        <v>-1523889.7723214729</v>
      </c>
      <c r="G244" s="3"/>
      <c r="H244" s="3"/>
    </row>
    <row r="245" spans="1:8" ht="12.75">
      <c r="A245" s="10"/>
      <c r="B245" s="15">
        <f t="shared" si="22"/>
      </c>
      <c r="C245" s="1">
        <f t="shared" si="20"/>
        <v>-1523889.7723214729</v>
      </c>
      <c r="D245" s="1">
        <f t="shared" si="23"/>
        <v>-6349.5407180061375</v>
      </c>
      <c r="E245" s="1">
        <f>$F$7-D245</f>
        <v>10932.870718006137</v>
      </c>
      <c r="F245" s="11">
        <f t="shared" si="21"/>
        <v>-1534822.643039479</v>
      </c>
      <c r="G245" s="3"/>
      <c r="H245" s="3"/>
    </row>
    <row r="246" spans="1:8" ht="12.75">
      <c r="A246" s="10"/>
      <c r="B246" s="15">
        <f t="shared" si="22"/>
      </c>
      <c r="C246" s="1">
        <f t="shared" si="20"/>
        <v>-1534822.643039479</v>
      </c>
      <c r="D246" s="1">
        <f t="shared" si="23"/>
        <v>-6395.094345997829</v>
      </c>
      <c r="E246" s="1">
        <f>$F$7-D246</f>
        <v>10978.424345997828</v>
      </c>
      <c r="F246" s="11">
        <f t="shared" si="21"/>
        <v>-1545801.0673854768</v>
      </c>
      <c r="G246" s="3"/>
      <c r="H246" s="3"/>
    </row>
    <row r="247" spans="1:8" ht="12.75">
      <c r="A247" s="10"/>
      <c r="B247" s="15">
        <f t="shared" si="22"/>
      </c>
      <c r="C247" s="1">
        <f t="shared" si="20"/>
        <v>-1545801.0673854768</v>
      </c>
      <c r="D247" s="1">
        <f t="shared" si="23"/>
        <v>-6440.83778077282</v>
      </c>
      <c r="E247" s="1">
        <f>$F$7-D247</f>
        <v>11024.16778077282</v>
      </c>
      <c r="F247" s="11">
        <f t="shared" si="21"/>
        <v>-1556825.2351662496</v>
      </c>
      <c r="G247" s="3"/>
      <c r="H247" s="3"/>
    </row>
    <row r="248" spans="1:8" ht="12.75">
      <c r="A248" s="10"/>
      <c r="B248" s="15">
        <f t="shared" si="22"/>
      </c>
      <c r="C248" s="1">
        <f aca="true" t="shared" si="24" ref="C248:C270">F247</f>
        <v>-1556825.2351662496</v>
      </c>
      <c r="D248" s="1">
        <f t="shared" si="23"/>
        <v>-6486.771813192707</v>
      </c>
      <c r="E248" s="1">
        <f>$F$7-D248</f>
        <v>11070.101813192707</v>
      </c>
      <c r="F248" s="11">
        <f aca="true" t="shared" si="25" ref="F248:F270">C248-E248</f>
        <v>-1567895.3369794423</v>
      </c>
      <c r="G248" s="3"/>
      <c r="H248" s="3"/>
    </row>
    <row r="249" spans="1:8" ht="12.75">
      <c r="A249" s="10"/>
      <c r="B249" s="15">
        <f t="shared" si="22"/>
      </c>
      <c r="C249" s="1">
        <f t="shared" si="24"/>
        <v>-1567895.3369794423</v>
      </c>
      <c r="D249" s="1">
        <f t="shared" si="23"/>
        <v>-6532.897237414342</v>
      </c>
      <c r="E249" s="1">
        <f>$F$7-D249</f>
        <v>11116.227237414343</v>
      </c>
      <c r="F249" s="11">
        <f t="shared" si="25"/>
        <v>-1579011.5642168566</v>
      </c>
      <c r="G249" s="3"/>
      <c r="H249" s="3"/>
    </row>
    <row r="250" spans="1:8" ht="12.75">
      <c r="A250" s="10"/>
      <c r="B250" s="15">
        <f t="shared" si="22"/>
      </c>
      <c r="C250" s="1">
        <f t="shared" si="24"/>
        <v>-1579011.5642168566</v>
      </c>
      <c r="D250" s="1">
        <f t="shared" si="23"/>
        <v>-6579.214850903569</v>
      </c>
      <c r="E250" s="1">
        <f>$F$7-D250</f>
        <v>11162.544850903569</v>
      </c>
      <c r="F250" s="11">
        <f t="shared" si="25"/>
        <v>-1590174.1090677602</v>
      </c>
      <c r="G250" s="3"/>
      <c r="H250" s="3"/>
    </row>
    <row r="251" spans="1:8" ht="12.75">
      <c r="A251" s="10"/>
      <c r="B251" s="15">
        <f t="shared" si="22"/>
      </c>
      <c r="C251" s="1">
        <f t="shared" si="24"/>
        <v>-1590174.1090677602</v>
      </c>
      <c r="D251" s="1">
        <f t="shared" si="23"/>
        <v>-6625.7254544490015</v>
      </c>
      <c r="E251" s="1">
        <f>$F$7-D251</f>
        <v>11209.055454449</v>
      </c>
      <c r="F251" s="11">
        <f t="shared" si="25"/>
        <v>-1601383.1645222092</v>
      </c>
      <c r="G251" s="3"/>
      <c r="H251" s="3"/>
    </row>
    <row r="252" spans="1:8" ht="12.75">
      <c r="A252" s="10"/>
      <c r="B252" s="15">
        <f t="shared" si="22"/>
      </c>
      <c r="C252" s="1">
        <f t="shared" si="24"/>
        <v>-1601383.1645222092</v>
      </c>
      <c r="D252" s="1">
        <f t="shared" si="23"/>
        <v>-6672.429852175872</v>
      </c>
      <c r="E252" s="1">
        <f>$F$7-D252</f>
        <v>11255.759852175872</v>
      </c>
      <c r="F252" s="11">
        <f t="shared" si="25"/>
        <v>-1612638.924374385</v>
      </c>
      <c r="G252" s="3"/>
      <c r="H252" s="3"/>
    </row>
    <row r="253" spans="1:8" ht="12.75">
      <c r="A253" s="10"/>
      <c r="B253" s="15">
        <f t="shared" si="22"/>
      </c>
      <c r="C253" s="1">
        <f t="shared" si="24"/>
        <v>-1612638.924374385</v>
      </c>
      <c r="D253" s="1">
        <f t="shared" si="23"/>
        <v>-6719.328851559938</v>
      </c>
      <c r="E253" s="1">
        <f>$F$7-D253</f>
        <v>11302.658851559938</v>
      </c>
      <c r="F253" s="11">
        <f t="shared" si="25"/>
        <v>-1623941.583225945</v>
      </c>
      <c r="G253" s="3"/>
      <c r="H253" s="3"/>
    </row>
    <row r="254" spans="1:8" ht="12.75">
      <c r="A254" s="10"/>
      <c r="B254" s="15">
        <f t="shared" si="22"/>
      </c>
      <c r="C254" s="1">
        <f t="shared" si="24"/>
        <v>-1623941.583225945</v>
      </c>
      <c r="D254" s="1">
        <f t="shared" si="23"/>
        <v>-6766.4232634414375</v>
      </c>
      <c r="E254" s="1">
        <f>$F$7-D254</f>
        <v>11349.753263441438</v>
      </c>
      <c r="F254" s="11">
        <f t="shared" si="25"/>
        <v>-1635291.3364893864</v>
      </c>
      <c r="G254" s="3"/>
      <c r="H254" s="3"/>
    </row>
    <row r="255" spans="1:8" ht="12.75">
      <c r="A255" s="10"/>
      <c r="B255" s="15">
        <f t="shared" si="22"/>
      </c>
      <c r="C255" s="1">
        <f t="shared" si="24"/>
        <v>-1635291.3364893864</v>
      </c>
      <c r="D255" s="1">
        <f t="shared" si="23"/>
        <v>-6813.7139020391105</v>
      </c>
      <c r="E255" s="1">
        <f>$F$7-D255</f>
        <v>11397.04390203911</v>
      </c>
      <c r="F255" s="11">
        <f t="shared" si="25"/>
        <v>-1646688.3803914255</v>
      </c>
      <c r="G255" s="3"/>
      <c r="H255" s="3"/>
    </row>
    <row r="256" spans="1:8" ht="12.75">
      <c r="A256" s="10"/>
      <c r="B256" s="15">
        <f t="shared" si="22"/>
      </c>
      <c r="C256" s="1">
        <f t="shared" si="24"/>
        <v>-1646688.3803914255</v>
      </c>
      <c r="D256" s="1">
        <f t="shared" si="23"/>
        <v>-6861.201584964273</v>
      </c>
      <c r="E256" s="1">
        <f>$F$7-D256</f>
        <v>11444.531584964272</v>
      </c>
      <c r="F256" s="11">
        <f t="shared" si="25"/>
        <v>-1658132.9119763898</v>
      </c>
      <c r="G256" s="3"/>
      <c r="H256" s="3"/>
    </row>
    <row r="257" spans="1:8" ht="12.75">
      <c r="A257" s="10"/>
      <c r="B257" s="15">
        <f t="shared" si="22"/>
      </c>
      <c r="C257" s="1">
        <f t="shared" si="24"/>
        <v>-1658132.9119763898</v>
      </c>
      <c r="D257" s="1">
        <f t="shared" si="23"/>
        <v>-6908.887133234957</v>
      </c>
      <c r="E257" s="1">
        <f>$F$7-D257</f>
        <v>11492.217133234957</v>
      </c>
      <c r="F257" s="11">
        <f t="shared" si="25"/>
        <v>-1669625.1291096248</v>
      </c>
      <c r="G257" s="3"/>
      <c r="H257" s="3"/>
    </row>
    <row r="258" spans="1:8" ht="12.75">
      <c r="A258" s="10"/>
      <c r="B258" s="15">
        <f t="shared" si="22"/>
      </c>
      <c r="C258" s="1">
        <f t="shared" si="24"/>
        <v>-1669625.1291096248</v>
      </c>
      <c r="D258" s="1">
        <f t="shared" si="23"/>
        <v>-6956.771371290103</v>
      </c>
      <c r="E258" s="1">
        <f>$F$7-D258</f>
        <v>11540.101371290104</v>
      </c>
      <c r="F258" s="11">
        <f t="shared" si="25"/>
        <v>-1681165.230480915</v>
      </c>
      <c r="G258" s="3"/>
      <c r="H258" s="3"/>
    </row>
    <row r="259" spans="1:8" ht="12.75">
      <c r="A259" s="10"/>
      <c r="B259" s="15">
        <f t="shared" si="22"/>
      </c>
      <c r="C259" s="1">
        <f t="shared" si="24"/>
        <v>-1681165.230480915</v>
      </c>
      <c r="D259" s="1">
        <f t="shared" si="23"/>
        <v>-7004.855127003812</v>
      </c>
      <c r="E259" s="1">
        <f>$F$7-D259</f>
        <v>11588.185127003813</v>
      </c>
      <c r="F259" s="11">
        <f t="shared" si="25"/>
        <v>-1692753.4156079188</v>
      </c>
      <c r="G259" s="3"/>
      <c r="H259" s="3"/>
    </row>
    <row r="260" spans="1:8" ht="12.75">
      <c r="A260" s="10"/>
      <c r="B260" s="15">
        <f t="shared" si="22"/>
      </c>
      <c r="C260" s="1">
        <f t="shared" si="24"/>
        <v>-1692753.4156079188</v>
      </c>
      <c r="D260" s="1">
        <f t="shared" si="23"/>
        <v>-7053.139231699662</v>
      </c>
      <c r="E260" s="1">
        <f>$F$7-D260</f>
        <v>11636.469231699662</v>
      </c>
      <c r="F260" s="11">
        <f t="shared" si="25"/>
        <v>-1704389.8848396183</v>
      </c>
      <c r="G260" s="3"/>
      <c r="H260" s="3"/>
    </row>
    <row r="261" spans="1:8" ht="12.75">
      <c r="A261" s="10"/>
      <c r="B261" s="15">
        <f t="shared" si="22"/>
      </c>
      <c r="C261" s="1">
        <f t="shared" si="24"/>
        <v>-1704389.8848396183</v>
      </c>
      <c r="D261" s="1">
        <f t="shared" si="23"/>
        <v>-7101.624520165075</v>
      </c>
      <c r="E261" s="1">
        <f>$F$7-D261</f>
        <v>11684.954520165076</v>
      </c>
      <c r="F261" s="11">
        <f t="shared" si="25"/>
        <v>-1716074.8393597833</v>
      </c>
      <c r="G261" s="3"/>
      <c r="H261" s="3"/>
    </row>
    <row r="262" spans="1:8" ht="12.75">
      <c r="A262" s="10"/>
      <c r="B262" s="15">
        <f t="shared" si="22"/>
      </c>
      <c r="C262" s="1">
        <f t="shared" si="24"/>
        <v>-1716074.8393597833</v>
      </c>
      <c r="D262" s="1">
        <f t="shared" si="23"/>
        <v>-7150.311830665764</v>
      </c>
      <c r="E262" s="1">
        <f>$F$7-D262</f>
        <v>11733.641830665765</v>
      </c>
      <c r="F262" s="11">
        <f t="shared" si="25"/>
        <v>-1727808.481190449</v>
      </c>
      <c r="G262" s="3"/>
      <c r="H262" s="3"/>
    </row>
    <row r="263" spans="1:8" ht="12.75">
      <c r="A263" s="10"/>
      <c r="B263" s="15">
        <f t="shared" si="22"/>
      </c>
      <c r="C263" s="1">
        <f t="shared" si="24"/>
        <v>-1727808.481190449</v>
      </c>
      <c r="D263" s="1">
        <f t="shared" si="23"/>
        <v>-7199.202004960204</v>
      </c>
      <c r="E263" s="1">
        <f>$F$7-D263</f>
        <v>11782.532004960205</v>
      </c>
      <c r="F263" s="11">
        <f t="shared" si="25"/>
        <v>-1739591.0131954092</v>
      </c>
      <c r="G263" s="3"/>
      <c r="H263" s="3"/>
    </row>
    <row r="264" spans="1:8" ht="12.75">
      <c r="A264" s="10"/>
      <c r="B264" s="15">
        <f t="shared" si="22"/>
      </c>
      <c r="C264" s="1">
        <f t="shared" si="24"/>
        <v>-1739591.0131954092</v>
      </c>
      <c r="D264" s="1">
        <f t="shared" si="23"/>
        <v>-7248.295888314205</v>
      </c>
      <c r="E264" s="1">
        <f>$F$7-D264</f>
        <v>11831.625888314204</v>
      </c>
      <c r="F264" s="11">
        <f t="shared" si="25"/>
        <v>-1751422.6390837233</v>
      </c>
      <c r="G264" s="3"/>
      <c r="H264" s="3"/>
    </row>
    <row r="265" spans="1:8" ht="12.75">
      <c r="A265" s="10"/>
      <c r="B265" s="15">
        <f t="shared" si="22"/>
      </c>
      <c r="C265" s="1">
        <f t="shared" si="24"/>
        <v>-1751422.6390837233</v>
      </c>
      <c r="D265" s="1">
        <f t="shared" si="23"/>
        <v>-7297.594329515514</v>
      </c>
      <c r="E265" s="1">
        <f>$F$7-D265</f>
        <v>11880.924329515514</v>
      </c>
      <c r="F265" s="11">
        <f t="shared" si="25"/>
        <v>-1763303.5634132389</v>
      </c>
      <c r="G265" s="3"/>
      <c r="H265" s="3"/>
    </row>
    <row r="266" spans="1:8" ht="12.75">
      <c r="A266" s="10"/>
      <c r="B266" s="15">
        <f t="shared" si="22"/>
      </c>
      <c r="C266" s="1">
        <f t="shared" si="24"/>
        <v>-1763303.5634132389</v>
      </c>
      <c r="D266" s="1">
        <f t="shared" si="23"/>
        <v>-7347.098180888495</v>
      </c>
      <c r="E266" s="1">
        <f>$F$7-D266</f>
        <v>11930.428180888495</v>
      </c>
      <c r="F266" s="11">
        <f t="shared" si="25"/>
        <v>-1775233.9915941274</v>
      </c>
      <c r="G266" s="3"/>
      <c r="H266" s="3"/>
    </row>
    <row r="267" spans="1:8" ht="12.75">
      <c r="A267" s="10"/>
      <c r="B267" s="15">
        <f t="shared" si="22"/>
      </c>
      <c r="C267" s="1">
        <f t="shared" si="24"/>
        <v>-1775233.9915941274</v>
      </c>
      <c r="D267" s="1">
        <f t="shared" si="23"/>
        <v>-7396.808298308865</v>
      </c>
      <c r="E267" s="1">
        <f>$F$7-D267</f>
        <v>11980.138298308866</v>
      </c>
      <c r="F267" s="11">
        <f t="shared" si="25"/>
        <v>-1787214.1298924363</v>
      </c>
      <c r="G267" s="3"/>
      <c r="H267" s="3"/>
    </row>
    <row r="268" spans="1:8" ht="12.75">
      <c r="A268" s="10"/>
      <c r="B268" s="15">
        <f t="shared" si="22"/>
      </c>
      <c r="C268" s="1">
        <f t="shared" si="24"/>
        <v>-1787214.1298924363</v>
      </c>
      <c r="D268" s="1">
        <f t="shared" si="23"/>
        <v>-7446.725541218485</v>
      </c>
      <c r="E268" s="1">
        <f>$F$7-D268</f>
        <v>12030.055541218484</v>
      </c>
      <c r="F268" s="11">
        <f t="shared" si="25"/>
        <v>-1799244.1854336548</v>
      </c>
      <c r="G268" s="3"/>
      <c r="H268" s="3"/>
    </row>
    <row r="269" spans="1:8" ht="12.75">
      <c r="A269" s="10"/>
      <c r="B269" s="15">
        <f t="shared" si="22"/>
      </c>
      <c r="C269" s="1">
        <f t="shared" si="24"/>
        <v>-1799244.1854336548</v>
      </c>
      <c r="D269" s="1">
        <f t="shared" si="23"/>
        <v>-7496.850772640229</v>
      </c>
      <c r="E269" s="1">
        <f>$F$7-D269</f>
        <v>12080.18077264023</v>
      </c>
      <c r="F269" s="11">
        <f t="shared" si="25"/>
        <v>-1811324.366206295</v>
      </c>
      <c r="G269" s="3"/>
      <c r="H269" s="3"/>
    </row>
    <row r="270" spans="1:8" ht="12.75">
      <c r="A270" s="10"/>
      <c r="B270" s="15">
        <f aca="true" t="shared" si="26" ref="B270:B333">IF(C270&gt;0,ROW()-12,"")</f>
      </c>
      <c r="C270" s="1">
        <f t="shared" si="24"/>
        <v>-1811324.366206295</v>
      </c>
      <c r="D270" s="1">
        <f t="shared" si="23"/>
        <v>-7547.1848591928965</v>
      </c>
      <c r="E270" s="1">
        <f>$F$7-D270</f>
        <v>12130.514859192896</v>
      </c>
      <c r="F270" s="11">
        <f t="shared" si="25"/>
        <v>-1823454.881065488</v>
      </c>
      <c r="G270" s="3"/>
      <c r="H270" s="3"/>
    </row>
    <row r="271" spans="1:8" ht="12.75">
      <c r="A271" s="10"/>
      <c r="B271" s="15">
        <f t="shared" si="26"/>
      </c>
      <c r="C271" s="1">
        <f aca="true" t="shared" si="27" ref="C271:C277">F270</f>
        <v>-1823454.881065488</v>
      </c>
      <c r="D271" s="1">
        <f t="shared" si="23"/>
        <v>-7597.728671106201</v>
      </c>
      <c r="E271" s="1">
        <f>$F$7-D271</f>
        <v>12181.0586711062</v>
      </c>
      <c r="F271" s="11">
        <f aca="true" t="shared" si="28" ref="F271:F277">C271-E271</f>
        <v>-1835635.9397365942</v>
      </c>
      <c r="G271" s="3"/>
      <c r="H271" s="3"/>
    </row>
    <row r="272" spans="1:8" ht="12.75">
      <c r="A272" s="10"/>
      <c r="B272" s="15">
        <f t="shared" si="26"/>
      </c>
      <c r="C272" s="1">
        <f t="shared" si="27"/>
        <v>-1835635.9397365942</v>
      </c>
      <c r="D272" s="1">
        <f aca="true" t="shared" si="29" ref="D272:D335">C272*$C$8*30/(100*360)</f>
        <v>-7648.48308223581</v>
      </c>
      <c r="E272" s="1">
        <f>$F$7-D272</f>
        <v>12231.81308223581</v>
      </c>
      <c r="F272" s="11">
        <f t="shared" si="28"/>
        <v>-1847867.75281883</v>
      </c>
      <c r="G272" s="3"/>
      <c r="H272" s="3"/>
    </row>
    <row r="273" spans="1:8" ht="12.75">
      <c r="A273" s="10"/>
      <c r="B273" s="15">
        <f t="shared" si="26"/>
      </c>
      <c r="C273" s="1">
        <f t="shared" si="27"/>
        <v>-1847867.75281883</v>
      </c>
      <c r="D273" s="1">
        <f t="shared" si="29"/>
        <v>-7699.448970078459</v>
      </c>
      <c r="E273" s="1">
        <f>$F$7-D273</f>
        <v>12282.77897007846</v>
      </c>
      <c r="F273" s="11">
        <f t="shared" si="28"/>
        <v>-1860150.5317889086</v>
      </c>
      <c r="G273" s="3"/>
      <c r="H273" s="3"/>
    </row>
    <row r="274" spans="1:8" ht="12.75">
      <c r="A274" s="10"/>
      <c r="B274" s="15">
        <f t="shared" si="26"/>
      </c>
      <c r="C274" s="1">
        <f t="shared" si="27"/>
        <v>-1860150.5317889086</v>
      </c>
      <c r="D274" s="1">
        <f t="shared" si="29"/>
        <v>-7750.627215787119</v>
      </c>
      <c r="E274" s="1">
        <f>$F$7-D274</f>
        <v>12333.957215787119</v>
      </c>
      <c r="F274" s="11">
        <f t="shared" si="28"/>
        <v>-1872484.4890046958</v>
      </c>
      <c r="G274" s="3"/>
      <c r="H274" s="3"/>
    </row>
    <row r="275" spans="1:8" ht="12.75">
      <c r="A275" s="10"/>
      <c r="B275" s="15">
        <f t="shared" si="26"/>
      </c>
      <c r="C275" s="1">
        <f t="shared" si="27"/>
        <v>-1872484.4890046958</v>
      </c>
      <c r="D275" s="1">
        <f t="shared" si="29"/>
        <v>-7802.018704186233</v>
      </c>
      <c r="E275" s="1">
        <f>$F$7-D275</f>
        <v>12385.348704186232</v>
      </c>
      <c r="F275" s="11">
        <f t="shared" si="28"/>
        <v>-1884869.837708882</v>
      </c>
      <c r="G275" s="3"/>
      <c r="H275" s="3"/>
    </row>
    <row r="276" spans="1:8" ht="12.75">
      <c r="A276" s="10"/>
      <c r="B276" s="15">
        <f t="shared" si="26"/>
      </c>
      <c r="C276" s="1">
        <f t="shared" si="27"/>
        <v>-1884869.837708882</v>
      </c>
      <c r="D276" s="1">
        <f t="shared" si="29"/>
        <v>-7853.6243237870085</v>
      </c>
      <c r="E276" s="1">
        <f>$F$7-D276</f>
        <v>12436.95432378701</v>
      </c>
      <c r="F276" s="11">
        <f t="shared" si="28"/>
        <v>-1897306.792032669</v>
      </c>
      <c r="G276" s="3"/>
      <c r="H276" s="3"/>
    </row>
    <row r="277" spans="1:8" ht="12.75">
      <c r="A277" s="10"/>
      <c r="B277" s="15">
        <f t="shared" si="26"/>
      </c>
      <c r="C277" s="1">
        <f t="shared" si="27"/>
        <v>-1897306.792032669</v>
      </c>
      <c r="D277" s="1">
        <f t="shared" si="29"/>
        <v>-7905.444966802787</v>
      </c>
      <c r="E277" s="1">
        <f>$F$7-D277</f>
        <v>12488.774966802786</v>
      </c>
      <c r="F277" s="11">
        <f t="shared" si="28"/>
        <v>-1909795.5669994717</v>
      </c>
      <c r="G277" s="3"/>
      <c r="H277" s="3"/>
    </row>
    <row r="278" spans="1:8" ht="12.75">
      <c r="A278" s="10"/>
      <c r="B278" s="15">
        <f t="shared" si="26"/>
      </c>
      <c r="C278" s="1">
        <f aca="true" t="shared" si="30" ref="C278:C290">F277</f>
        <v>-1909795.5669994717</v>
      </c>
      <c r="D278" s="1">
        <f t="shared" si="29"/>
        <v>-7957.481529164466</v>
      </c>
      <c r="E278" s="1">
        <f>$F$7-D278</f>
        <v>12540.811529164466</v>
      </c>
      <c r="F278" s="11">
        <f aca="true" t="shared" si="31" ref="F278:F290">C278-E278</f>
        <v>-1922336.3785286362</v>
      </c>
      <c r="G278" s="3"/>
      <c r="H278" s="3"/>
    </row>
    <row r="279" spans="1:8" ht="12.75">
      <c r="A279" s="10"/>
      <c r="B279" s="15">
        <f t="shared" si="26"/>
      </c>
      <c r="C279" s="1">
        <f t="shared" si="30"/>
        <v>-1922336.3785286362</v>
      </c>
      <c r="D279" s="1">
        <f t="shared" si="29"/>
        <v>-8009.734910535984</v>
      </c>
      <c r="E279" s="1">
        <f>$F$7-D279</f>
        <v>12593.064910535984</v>
      </c>
      <c r="F279" s="11">
        <f t="shared" si="31"/>
        <v>-1934929.443439172</v>
      </c>
      <c r="G279" s="3"/>
      <c r="H279" s="3"/>
    </row>
    <row r="280" spans="1:8" ht="12.75">
      <c r="A280" s="10"/>
      <c r="B280" s="15">
        <f t="shared" si="26"/>
      </c>
      <c r="C280" s="1">
        <f t="shared" si="30"/>
        <v>-1934929.443439172</v>
      </c>
      <c r="D280" s="1">
        <f t="shared" si="29"/>
        <v>-8062.206014329884</v>
      </c>
      <c r="E280" s="1">
        <f>$F$7-D280</f>
        <v>12645.536014329884</v>
      </c>
      <c r="F280" s="11">
        <f t="shared" si="31"/>
        <v>-1947574.979453502</v>
      </c>
      <c r="G280" s="3"/>
      <c r="H280" s="3"/>
    </row>
    <row r="281" spans="1:8" ht="12.75">
      <c r="A281" s="10"/>
      <c r="B281" s="15">
        <f t="shared" si="26"/>
      </c>
      <c r="C281" s="1">
        <f t="shared" si="30"/>
        <v>-1947574.979453502</v>
      </c>
      <c r="D281" s="1">
        <f t="shared" si="29"/>
        <v>-8114.895747722924</v>
      </c>
      <c r="E281" s="1">
        <f>$F$7-D281</f>
        <v>12698.225747722925</v>
      </c>
      <c r="F281" s="11">
        <f t="shared" si="31"/>
        <v>-1960273.205201225</v>
      </c>
      <c r="G281" s="3"/>
      <c r="H281" s="3"/>
    </row>
    <row r="282" spans="1:8" ht="12.75">
      <c r="A282" s="10"/>
      <c r="B282" s="15">
        <f t="shared" si="26"/>
      </c>
      <c r="C282" s="1">
        <f t="shared" si="30"/>
        <v>-1960273.205201225</v>
      </c>
      <c r="D282" s="1">
        <f t="shared" si="29"/>
        <v>-8167.80502167177</v>
      </c>
      <c r="E282" s="1">
        <f>$F$7-D282</f>
        <v>12751.13502167177</v>
      </c>
      <c r="F282" s="11">
        <f t="shared" si="31"/>
        <v>-1973024.3402228965</v>
      </c>
      <c r="G282" s="3"/>
      <c r="H282" s="3"/>
    </row>
    <row r="283" spans="1:8" ht="12.75">
      <c r="A283" s="10"/>
      <c r="B283" s="15">
        <f t="shared" si="26"/>
      </c>
      <c r="C283" s="1">
        <f t="shared" si="30"/>
        <v>-1973024.3402228965</v>
      </c>
      <c r="D283" s="1">
        <f t="shared" si="29"/>
        <v>-8220.934750928736</v>
      </c>
      <c r="E283" s="1">
        <f>$F$7-D283</f>
        <v>12804.264750928736</v>
      </c>
      <c r="F283" s="11">
        <f t="shared" si="31"/>
        <v>-1985828.6049738254</v>
      </c>
      <c r="G283" s="3"/>
      <c r="H283" s="3"/>
    </row>
    <row r="284" spans="1:8" ht="12.75">
      <c r="A284" s="10"/>
      <c r="B284" s="15">
        <f t="shared" si="26"/>
      </c>
      <c r="C284" s="1">
        <f t="shared" si="30"/>
        <v>-1985828.6049738254</v>
      </c>
      <c r="D284" s="1">
        <f t="shared" si="29"/>
        <v>-8274.285854057607</v>
      </c>
      <c r="E284" s="1">
        <f>$F$7-D284</f>
        <v>12857.615854057607</v>
      </c>
      <c r="F284" s="11">
        <f t="shared" si="31"/>
        <v>-1998686.220827883</v>
      </c>
      <c r="G284" s="3"/>
      <c r="H284" s="3"/>
    </row>
    <row r="285" spans="1:8" ht="12.75">
      <c r="A285" s="10"/>
      <c r="B285" s="15">
        <f t="shared" si="26"/>
      </c>
      <c r="C285" s="1">
        <f t="shared" si="30"/>
        <v>-1998686.220827883</v>
      </c>
      <c r="D285" s="1">
        <f t="shared" si="29"/>
        <v>-8327.859253449513</v>
      </c>
      <c r="E285" s="1">
        <f>$F$7-D285</f>
        <v>12911.189253449513</v>
      </c>
      <c r="F285" s="11">
        <f t="shared" si="31"/>
        <v>-2011597.4100813325</v>
      </c>
      <c r="G285" s="3"/>
      <c r="H285" s="3"/>
    </row>
    <row r="286" spans="1:8" ht="12.75">
      <c r="A286" s="10"/>
      <c r="B286" s="15">
        <f t="shared" si="26"/>
      </c>
      <c r="C286" s="1">
        <f t="shared" si="30"/>
        <v>-2011597.4100813325</v>
      </c>
      <c r="D286" s="1">
        <f t="shared" si="29"/>
        <v>-8381.655875338885</v>
      </c>
      <c r="E286" s="1">
        <f>$F$7-D286</f>
        <v>12964.985875338885</v>
      </c>
      <c r="F286" s="11">
        <f t="shared" si="31"/>
        <v>-2024562.3959566713</v>
      </c>
      <c r="G286" s="3"/>
      <c r="H286" s="3"/>
    </row>
    <row r="287" spans="1:8" ht="12.75">
      <c r="A287" s="10"/>
      <c r="B287" s="15">
        <f t="shared" si="26"/>
      </c>
      <c r="C287" s="1">
        <f t="shared" si="30"/>
        <v>-2024562.3959566713</v>
      </c>
      <c r="D287" s="1">
        <f t="shared" si="29"/>
        <v>-8435.676649819463</v>
      </c>
      <c r="E287" s="1">
        <f>$F$7-D287</f>
        <v>13019.006649819463</v>
      </c>
      <c r="F287" s="11">
        <f t="shared" si="31"/>
        <v>-2037581.4026064908</v>
      </c>
      <c r="G287" s="3"/>
      <c r="H287" s="3"/>
    </row>
    <row r="288" spans="1:8" ht="12.75">
      <c r="A288" s="10"/>
      <c r="B288" s="15">
        <f t="shared" si="26"/>
      </c>
      <c r="C288" s="1">
        <f t="shared" si="30"/>
        <v>-2037581.4026064908</v>
      </c>
      <c r="D288" s="1">
        <f t="shared" si="29"/>
        <v>-8489.922510860377</v>
      </c>
      <c r="E288" s="1">
        <f>$F$7-D288</f>
        <v>13073.252510860377</v>
      </c>
      <c r="F288" s="11">
        <f t="shared" si="31"/>
        <v>-2050654.655117351</v>
      </c>
      <c r="G288" s="3"/>
      <c r="H288" s="3"/>
    </row>
    <row r="289" spans="1:8" ht="12.75">
      <c r="A289" s="10"/>
      <c r="B289" s="15">
        <f t="shared" si="26"/>
      </c>
      <c r="C289" s="1">
        <f t="shared" si="30"/>
        <v>-2050654.655117351</v>
      </c>
      <c r="D289" s="1">
        <f t="shared" si="29"/>
        <v>-8544.394396322297</v>
      </c>
      <c r="E289" s="1">
        <f>$F$7-D289</f>
        <v>13127.724396322297</v>
      </c>
      <c r="F289" s="11">
        <f t="shared" si="31"/>
        <v>-2063782.3795136735</v>
      </c>
      <c r="G289" s="3"/>
      <c r="H289" s="3"/>
    </row>
    <row r="290" spans="1:8" ht="12.75">
      <c r="A290" s="10"/>
      <c r="B290" s="15">
        <f t="shared" si="26"/>
      </c>
      <c r="C290" s="1">
        <f t="shared" si="30"/>
        <v>-2063782.3795136735</v>
      </c>
      <c r="D290" s="1">
        <f t="shared" si="29"/>
        <v>-8599.093247973638</v>
      </c>
      <c r="E290" s="1">
        <f>$F$7-D290</f>
        <v>13182.423247973638</v>
      </c>
      <c r="F290" s="11">
        <f t="shared" si="31"/>
        <v>-2076964.8027616472</v>
      </c>
      <c r="G290" s="3"/>
      <c r="H290" s="3"/>
    </row>
    <row r="291" spans="1:8" ht="12.75">
      <c r="A291" s="10"/>
      <c r="B291" s="15">
        <f t="shared" si="26"/>
      </c>
      <c r="C291" s="1">
        <f aca="true" t="shared" si="32" ref="C291:C328">F290</f>
        <v>-2076964.8027616472</v>
      </c>
      <c r="D291" s="1">
        <f t="shared" si="29"/>
        <v>-8654.020011506862</v>
      </c>
      <c r="E291" s="1">
        <f>$F$7-D291</f>
        <v>13237.350011506862</v>
      </c>
      <c r="F291" s="11">
        <f aca="true" t="shared" si="33" ref="F291:F328">C291-E291</f>
        <v>-2090202.152773154</v>
      </c>
      <c r="G291" s="3"/>
      <c r="H291" s="3"/>
    </row>
    <row r="292" spans="1:8" ht="12.75">
      <c r="A292" s="10"/>
      <c r="B292" s="15">
        <f t="shared" si="26"/>
      </c>
      <c r="C292" s="1">
        <f t="shared" si="32"/>
        <v>-2090202.152773154</v>
      </c>
      <c r="D292" s="1">
        <f t="shared" si="29"/>
        <v>-8709.175636554808</v>
      </c>
      <c r="E292" s="1">
        <f>$F$7-D292</f>
        <v>13292.505636554808</v>
      </c>
      <c r="F292" s="11">
        <f t="shared" si="33"/>
        <v>-2103494.6584097086</v>
      </c>
      <c r="G292" s="3"/>
      <c r="H292" s="3"/>
    </row>
    <row r="293" spans="1:8" ht="12.75">
      <c r="A293" s="10"/>
      <c r="B293" s="15">
        <f t="shared" si="26"/>
      </c>
      <c r="C293" s="1">
        <f t="shared" si="32"/>
        <v>-2103494.6584097086</v>
      </c>
      <c r="D293" s="1">
        <f t="shared" si="29"/>
        <v>-8764.56107670712</v>
      </c>
      <c r="E293" s="1">
        <f>$F$7-D293</f>
        <v>13347.89107670712</v>
      </c>
      <c r="F293" s="11">
        <f t="shared" si="33"/>
        <v>-2116842.549486416</v>
      </c>
      <c r="G293" s="3"/>
      <c r="H293" s="3"/>
    </row>
    <row r="294" spans="1:8" ht="12.75">
      <c r="A294" s="10"/>
      <c r="B294" s="15">
        <f t="shared" si="26"/>
      </c>
      <c r="C294" s="1">
        <f t="shared" si="32"/>
        <v>-2116842.549486416</v>
      </c>
      <c r="D294" s="1">
        <f t="shared" si="29"/>
        <v>-8820.177289526733</v>
      </c>
      <c r="E294" s="1">
        <f>$F$7-D294</f>
        <v>13403.507289526733</v>
      </c>
      <c r="F294" s="11">
        <f t="shared" si="33"/>
        <v>-2130246.0567759424</v>
      </c>
      <c r="G294" s="3"/>
      <c r="H294" s="3"/>
    </row>
    <row r="295" spans="1:8" ht="12.75">
      <c r="A295" s="10"/>
      <c r="B295" s="15">
        <f t="shared" si="26"/>
      </c>
      <c r="C295" s="1">
        <f t="shared" si="32"/>
        <v>-2130246.0567759424</v>
      </c>
      <c r="D295" s="1">
        <f t="shared" si="29"/>
        <v>-8876.025236566427</v>
      </c>
      <c r="E295" s="1">
        <f>$F$7-D295</f>
        <v>13459.355236566427</v>
      </c>
      <c r="F295" s="11">
        <f t="shared" si="33"/>
        <v>-2143705.412012509</v>
      </c>
      <c r="G295" s="3"/>
      <c r="H295" s="3"/>
    </row>
    <row r="296" spans="1:8" ht="12.75">
      <c r="A296" s="10"/>
      <c r="B296" s="15">
        <f t="shared" si="26"/>
      </c>
      <c r="C296" s="1">
        <f t="shared" si="32"/>
        <v>-2143705.412012509</v>
      </c>
      <c r="D296" s="1">
        <f t="shared" si="29"/>
        <v>-8932.105883385455</v>
      </c>
      <c r="E296" s="1">
        <f>$F$7-D296</f>
        <v>13515.435883385455</v>
      </c>
      <c r="F296" s="11">
        <f t="shared" si="33"/>
        <v>-2157220.8478958947</v>
      </c>
      <c r="G296" s="3"/>
      <c r="H296" s="3"/>
    </row>
    <row r="297" spans="1:8" ht="12.75">
      <c r="A297" s="10"/>
      <c r="B297" s="15">
        <f t="shared" si="26"/>
      </c>
      <c r="C297" s="1">
        <f t="shared" si="32"/>
        <v>-2157220.8478958947</v>
      </c>
      <c r="D297" s="1">
        <f t="shared" si="29"/>
        <v>-8988.420199566226</v>
      </c>
      <c r="E297" s="1">
        <f>$F$7-D297</f>
        <v>13571.750199566226</v>
      </c>
      <c r="F297" s="11">
        <f t="shared" si="33"/>
        <v>-2170792.598095461</v>
      </c>
      <c r="G297" s="3"/>
      <c r="H297" s="3"/>
    </row>
    <row r="298" spans="1:8" ht="12.75">
      <c r="A298" s="10"/>
      <c r="B298" s="15">
        <f t="shared" si="26"/>
      </c>
      <c r="C298" s="1">
        <f t="shared" si="32"/>
        <v>-2170792.598095461</v>
      </c>
      <c r="D298" s="1">
        <f t="shared" si="29"/>
        <v>-9044.969158731088</v>
      </c>
      <c r="E298" s="1">
        <f>$F$7-D298</f>
        <v>13628.299158731088</v>
      </c>
      <c r="F298" s="11">
        <f t="shared" si="33"/>
        <v>-2184420.897254192</v>
      </c>
      <c r="G298" s="3"/>
      <c r="H298" s="3"/>
    </row>
    <row r="299" spans="1:8" ht="12.75">
      <c r="A299" s="10"/>
      <c r="B299" s="15">
        <f t="shared" si="26"/>
      </c>
      <c r="C299" s="1">
        <f t="shared" si="32"/>
        <v>-2184420.897254192</v>
      </c>
      <c r="D299" s="1">
        <f t="shared" si="29"/>
        <v>-9101.753738559131</v>
      </c>
      <c r="E299" s="1">
        <f>$F$7-D299</f>
        <v>13685.083738559131</v>
      </c>
      <c r="F299" s="11">
        <f t="shared" si="33"/>
        <v>-2198105.9809927507</v>
      </c>
      <c r="G299" s="3"/>
      <c r="H299" s="3"/>
    </row>
    <row r="300" spans="1:8" ht="12.75">
      <c r="A300" s="10"/>
      <c r="B300" s="15">
        <f t="shared" si="26"/>
      </c>
      <c r="C300" s="1">
        <f t="shared" si="32"/>
        <v>-2198105.9809927507</v>
      </c>
      <c r="D300" s="1">
        <f t="shared" si="29"/>
        <v>-9158.774920803127</v>
      </c>
      <c r="E300" s="1">
        <f>$F$7-D300</f>
        <v>13742.104920803127</v>
      </c>
      <c r="F300" s="11">
        <f t="shared" si="33"/>
        <v>-2211848.085913554</v>
      </c>
      <c r="G300" s="3"/>
      <c r="H300" s="3"/>
    </row>
    <row r="301" spans="1:8" ht="12.75">
      <c r="A301" s="10"/>
      <c r="B301" s="15">
        <f t="shared" si="26"/>
      </c>
      <c r="C301" s="1">
        <f t="shared" si="32"/>
        <v>-2211848.085913554</v>
      </c>
      <c r="D301" s="1">
        <f t="shared" si="29"/>
        <v>-9216.033691306475</v>
      </c>
      <c r="E301" s="1">
        <f>$F$7-D301</f>
        <v>13799.363691306475</v>
      </c>
      <c r="F301" s="11">
        <f t="shared" si="33"/>
        <v>-2225647.4496048605</v>
      </c>
      <c r="G301" s="3"/>
      <c r="H301" s="3"/>
    </row>
    <row r="302" spans="1:8" ht="12.75">
      <c r="A302" s="10"/>
      <c r="B302" s="15">
        <f t="shared" si="26"/>
      </c>
      <c r="C302" s="1">
        <f t="shared" si="32"/>
        <v>-2225647.4496048605</v>
      </c>
      <c r="D302" s="1">
        <f t="shared" si="29"/>
        <v>-9273.531040020252</v>
      </c>
      <c r="E302" s="1">
        <f>$F$7-D302</f>
        <v>13856.861040020252</v>
      </c>
      <c r="F302" s="11">
        <f t="shared" si="33"/>
        <v>-2239504.310644881</v>
      </c>
      <c r="G302" s="3"/>
      <c r="H302" s="3"/>
    </row>
    <row r="303" spans="1:8" ht="12.75">
      <c r="A303" s="10"/>
      <c r="B303" s="15">
        <f t="shared" si="26"/>
      </c>
      <c r="C303" s="1">
        <f t="shared" si="32"/>
        <v>-2239504.310644881</v>
      </c>
      <c r="D303" s="1">
        <f t="shared" si="29"/>
        <v>-9331.267961020336</v>
      </c>
      <c r="E303" s="1">
        <f>$F$7-D303</f>
        <v>13914.597961020336</v>
      </c>
      <c r="F303" s="11">
        <f t="shared" si="33"/>
        <v>-2253418.908605901</v>
      </c>
      <c r="G303" s="3"/>
      <c r="H303" s="3"/>
    </row>
    <row r="304" spans="1:8" ht="12.75">
      <c r="A304" s="10"/>
      <c r="B304" s="15">
        <f t="shared" si="26"/>
      </c>
      <c r="C304" s="1">
        <f t="shared" si="32"/>
        <v>-2253418.908605901</v>
      </c>
      <c r="D304" s="1">
        <f t="shared" si="29"/>
        <v>-9389.245452524587</v>
      </c>
      <c r="E304" s="1">
        <f>$F$7-D304</f>
        <v>13972.575452524587</v>
      </c>
      <c r="F304" s="11">
        <f t="shared" si="33"/>
        <v>-2267391.4840584258</v>
      </c>
      <c r="G304" s="3"/>
      <c r="H304" s="3"/>
    </row>
    <row r="305" spans="1:8" ht="12.75">
      <c r="A305" s="10"/>
      <c r="B305" s="15">
        <f t="shared" si="26"/>
      </c>
      <c r="C305" s="1">
        <f t="shared" si="32"/>
        <v>-2267391.4840584258</v>
      </c>
      <c r="D305" s="1">
        <f t="shared" si="29"/>
        <v>-9447.464516910106</v>
      </c>
      <c r="E305" s="1">
        <f>$F$7-D305</f>
        <v>14030.794516910106</v>
      </c>
      <c r="F305" s="11">
        <f t="shared" si="33"/>
        <v>-2281422.278575336</v>
      </c>
      <c r="G305" s="3"/>
      <c r="H305" s="3"/>
    </row>
    <row r="306" spans="1:8" ht="12.75">
      <c r="A306" s="10"/>
      <c r="B306" s="15">
        <f t="shared" si="26"/>
      </c>
      <c r="C306" s="1">
        <f t="shared" si="32"/>
        <v>-2281422.278575336</v>
      </c>
      <c r="D306" s="1">
        <f t="shared" si="29"/>
        <v>-9505.926160730567</v>
      </c>
      <c r="E306" s="1">
        <f>$F$7-D306</f>
        <v>14089.256160730567</v>
      </c>
      <c r="F306" s="11">
        <f t="shared" si="33"/>
        <v>-2295511.5347360666</v>
      </c>
      <c r="G306" s="3"/>
      <c r="H306" s="3"/>
    </row>
    <row r="307" spans="1:8" ht="12.75">
      <c r="A307" s="10"/>
      <c r="B307" s="15">
        <f t="shared" si="26"/>
      </c>
      <c r="C307" s="1">
        <f t="shared" si="32"/>
        <v>-2295511.5347360666</v>
      </c>
      <c r="D307" s="1">
        <f t="shared" si="29"/>
        <v>-9564.631394733611</v>
      </c>
      <c r="E307" s="1">
        <f>$F$7-D307</f>
        <v>14147.961394733611</v>
      </c>
      <c r="F307" s="11">
        <f t="shared" si="33"/>
        <v>-2309659.4961308003</v>
      </c>
      <c r="G307" s="3"/>
      <c r="H307" s="3"/>
    </row>
    <row r="308" spans="1:8" ht="12.75">
      <c r="A308" s="10"/>
      <c r="B308" s="15">
        <f t="shared" si="26"/>
      </c>
      <c r="C308" s="1">
        <f t="shared" si="32"/>
        <v>-2309659.4961308003</v>
      </c>
      <c r="D308" s="1">
        <f t="shared" si="29"/>
        <v>-9623.581233878334</v>
      </c>
      <c r="E308" s="1">
        <f>$F$7-D308</f>
        <v>14206.911233878334</v>
      </c>
      <c r="F308" s="11">
        <f t="shared" si="33"/>
        <v>-2323866.4073646786</v>
      </c>
      <c r="G308" s="3"/>
      <c r="H308" s="3"/>
    </row>
    <row r="309" spans="1:8" ht="12.75">
      <c r="A309" s="10"/>
      <c r="B309" s="15">
        <f t="shared" si="26"/>
      </c>
      <c r="C309" s="1">
        <f t="shared" si="32"/>
        <v>-2323866.4073646786</v>
      </c>
      <c r="D309" s="1">
        <f t="shared" si="29"/>
        <v>-9682.776697352827</v>
      </c>
      <c r="E309" s="1">
        <f>$F$7-D309</f>
        <v>14266.106697352827</v>
      </c>
      <c r="F309" s="11">
        <f t="shared" si="33"/>
        <v>-2338132.514062031</v>
      </c>
      <c r="G309" s="3"/>
      <c r="H309" s="3"/>
    </row>
    <row r="310" spans="1:8" ht="12.75">
      <c r="A310" s="10"/>
      <c r="B310" s="15">
        <f t="shared" si="26"/>
      </c>
      <c r="C310" s="1">
        <f t="shared" si="32"/>
        <v>-2338132.514062031</v>
      </c>
      <c r="D310" s="1">
        <f t="shared" si="29"/>
        <v>-9742.218808591799</v>
      </c>
      <c r="E310" s="1">
        <f>$F$7-D310</f>
        <v>14325.548808591799</v>
      </c>
      <c r="F310" s="11">
        <f t="shared" si="33"/>
        <v>-2352458.062870623</v>
      </c>
      <c r="G310" s="3"/>
      <c r="H310" s="3"/>
    </row>
    <row r="311" spans="1:8" ht="12.75">
      <c r="A311" s="10"/>
      <c r="B311" s="15">
        <f t="shared" si="26"/>
      </c>
      <c r="C311" s="1">
        <f t="shared" si="32"/>
        <v>-2352458.062870623</v>
      </c>
      <c r="D311" s="1">
        <f t="shared" si="29"/>
        <v>-9801.908595294264</v>
      </c>
      <c r="E311" s="1">
        <f>$F$7-D311</f>
        <v>14385.238595294264</v>
      </c>
      <c r="F311" s="11">
        <f t="shared" si="33"/>
        <v>-2366843.3014659174</v>
      </c>
      <c r="G311" s="3"/>
      <c r="H311" s="3"/>
    </row>
    <row r="312" spans="1:8" ht="12.75">
      <c r="A312" s="10"/>
      <c r="B312" s="15">
        <f t="shared" si="26"/>
      </c>
      <c r="C312" s="1">
        <f t="shared" si="32"/>
        <v>-2366843.3014659174</v>
      </c>
      <c r="D312" s="1">
        <f t="shared" si="29"/>
        <v>-9861.847089441322</v>
      </c>
      <c r="E312" s="1">
        <f>$F$7-D312</f>
        <v>14445.177089441322</v>
      </c>
      <c r="F312" s="11">
        <f t="shared" si="33"/>
        <v>-2381288.4785553585</v>
      </c>
      <c r="G312" s="3"/>
      <c r="H312" s="3"/>
    </row>
    <row r="313" spans="1:8" ht="12.75">
      <c r="A313" s="10"/>
      <c r="B313" s="15">
        <f t="shared" si="26"/>
      </c>
      <c r="C313" s="1">
        <f t="shared" si="32"/>
        <v>-2381288.4785553585</v>
      </c>
      <c r="D313" s="1">
        <f t="shared" si="29"/>
        <v>-9922.035327313994</v>
      </c>
      <c r="E313" s="1">
        <f>$F$7-D313</f>
        <v>14505.365327313993</v>
      </c>
      <c r="F313" s="11">
        <f t="shared" si="33"/>
        <v>-2395793.8438826725</v>
      </c>
      <c r="G313" s="3"/>
      <c r="H313" s="3"/>
    </row>
    <row r="314" spans="1:8" ht="12.75">
      <c r="A314" s="10"/>
      <c r="B314" s="15">
        <f t="shared" si="26"/>
      </c>
      <c r="C314" s="1">
        <f t="shared" si="32"/>
        <v>-2395793.8438826725</v>
      </c>
      <c r="D314" s="1">
        <f t="shared" si="29"/>
        <v>-9982.474349511134</v>
      </c>
      <c r="E314" s="1">
        <f>$F$7-D314</f>
        <v>14565.804349511134</v>
      </c>
      <c r="F314" s="11">
        <f t="shared" si="33"/>
        <v>-2410359.6482321834</v>
      </c>
      <c r="G314" s="3"/>
      <c r="H314" s="3"/>
    </row>
    <row r="315" spans="1:8" ht="12.75">
      <c r="A315" s="10"/>
      <c r="B315" s="15">
        <f t="shared" si="26"/>
      </c>
      <c r="C315" s="1">
        <f t="shared" si="32"/>
        <v>-2410359.6482321834</v>
      </c>
      <c r="D315" s="1">
        <f t="shared" si="29"/>
        <v>-10043.16520096743</v>
      </c>
      <c r="E315" s="1">
        <f>$F$7-D315</f>
        <v>14626.49520096743</v>
      </c>
      <c r="F315" s="11">
        <f t="shared" si="33"/>
        <v>-2424986.143433151</v>
      </c>
      <c r="G315" s="3"/>
      <c r="H315" s="3"/>
    </row>
    <row r="316" spans="1:8" ht="12.75">
      <c r="A316" s="10"/>
      <c r="B316" s="15">
        <f t="shared" si="26"/>
      </c>
      <c r="C316" s="1">
        <f t="shared" si="32"/>
        <v>-2424986.143433151</v>
      </c>
      <c r="D316" s="1">
        <f t="shared" si="29"/>
        <v>-10104.10893097146</v>
      </c>
      <c r="E316" s="1">
        <f>$F$7-D316</f>
        <v>14687.43893097146</v>
      </c>
      <c r="F316" s="11">
        <f t="shared" si="33"/>
        <v>-2439673.5823641224</v>
      </c>
      <c r="G316" s="3"/>
      <c r="H316" s="3"/>
    </row>
    <row r="317" spans="1:8" ht="12.75">
      <c r="A317" s="10"/>
      <c r="B317" s="15">
        <f t="shared" si="26"/>
      </c>
      <c r="C317" s="1">
        <f t="shared" si="32"/>
        <v>-2439673.5823641224</v>
      </c>
      <c r="D317" s="1">
        <f t="shared" si="29"/>
        <v>-10165.306593183843</v>
      </c>
      <c r="E317" s="1">
        <f>$F$7-D317</f>
        <v>14748.636593183843</v>
      </c>
      <c r="F317" s="11">
        <f t="shared" si="33"/>
        <v>-2454422.2189573064</v>
      </c>
      <c r="G317" s="3"/>
      <c r="H317" s="3"/>
    </row>
    <row r="318" spans="1:8" ht="12.75">
      <c r="A318" s="10"/>
      <c r="B318" s="15">
        <f t="shared" si="26"/>
      </c>
      <c r="C318" s="1">
        <f t="shared" si="32"/>
        <v>-2454422.2189573064</v>
      </c>
      <c r="D318" s="1">
        <f t="shared" si="29"/>
        <v>-10226.759245655445</v>
      </c>
      <c r="E318" s="1">
        <f>$F$7-D318</f>
        <v>14810.089245655445</v>
      </c>
      <c r="F318" s="11">
        <f t="shared" si="33"/>
        <v>-2469232.308202962</v>
      </c>
      <c r="G318" s="3"/>
      <c r="H318" s="3"/>
    </row>
    <row r="319" spans="1:8" ht="12.75">
      <c r="A319" s="10"/>
      <c r="B319" s="15">
        <f t="shared" si="26"/>
      </c>
      <c r="C319" s="1">
        <f t="shared" si="32"/>
        <v>-2469232.308202962</v>
      </c>
      <c r="D319" s="1">
        <f t="shared" si="29"/>
        <v>-10288.467950845674</v>
      </c>
      <c r="E319" s="1">
        <f>$F$7-D319</f>
        <v>14871.797950845674</v>
      </c>
      <c r="F319" s="11">
        <f t="shared" si="33"/>
        <v>-2484104.1061538076</v>
      </c>
      <c r="G319" s="3"/>
      <c r="H319" s="3"/>
    </row>
    <row r="320" spans="1:8" ht="12.75">
      <c r="A320" s="10"/>
      <c r="B320" s="15">
        <f t="shared" si="26"/>
      </c>
      <c r="C320" s="1">
        <f t="shared" si="32"/>
        <v>-2484104.1061538076</v>
      </c>
      <c r="D320" s="1">
        <f t="shared" si="29"/>
        <v>-10350.433775640866</v>
      </c>
      <c r="E320" s="1">
        <f>$F$7-D320</f>
        <v>14933.763775640866</v>
      </c>
      <c r="F320" s="11">
        <f t="shared" si="33"/>
        <v>-2499037.8699294487</v>
      </c>
      <c r="G320" s="3"/>
      <c r="H320" s="3"/>
    </row>
    <row r="321" spans="1:8" ht="12.75">
      <c r="A321" s="10"/>
      <c r="B321" s="15">
        <f t="shared" si="26"/>
      </c>
      <c r="C321" s="1">
        <f t="shared" si="32"/>
        <v>-2499037.8699294487</v>
      </c>
      <c r="D321" s="1">
        <f t="shared" si="29"/>
        <v>-10412.657791372701</v>
      </c>
      <c r="E321" s="1">
        <f>$F$7-D321</f>
        <v>14995.987791372701</v>
      </c>
      <c r="F321" s="11">
        <f t="shared" si="33"/>
        <v>-2514033.8577208216</v>
      </c>
      <c r="G321" s="3"/>
      <c r="H321" s="3"/>
    </row>
    <row r="322" spans="1:8" ht="12.75">
      <c r="A322" s="10"/>
      <c r="B322" s="15">
        <f t="shared" si="26"/>
      </c>
      <c r="C322" s="1">
        <f t="shared" si="32"/>
        <v>-2514033.8577208216</v>
      </c>
      <c r="D322" s="1">
        <f t="shared" si="29"/>
        <v>-10475.141073836758</v>
      </c>
      <c r="E322" s="1">
        <f>$F$7-D322</f>
        <v>15058.471073836758</v>
      </c>
      <c r="F322" s="11">
        <f t="shared" si="33"/>
        <v>-2529092.328794658</v>
      </c>
      <c r="G322" s="3"/>
      <c r="H322" s="3"/>
    </row>
    <row r="323" spans="1:8" ht="12.75">
      <c r="A323" s="10"/>
      <c r="B323" s="15">
        <f t="shared" si="26"/>
      </c>
      <c r="C323" s="1">
        <f t="shared" si="32"/>
        <v>-2529092.328794658</v>
      </c>
      <c r="D323" s="1">
        <f t="shared" si="29"/>
        <v>-10537.884703311076</v>
      </c>
      <c r="E323" s="1">
        <f>$F$7-D323</f>
        <v>15121.214703311076</v>
      </c>
      <c r="F323" s="11">
        <f t="shared" si="33"/>
        <v>-2544213.5434979694</v>
      </c>
      <c r="G323" s="3"/>
      <c r="H323" s="3"/>
    </row>
    <row r="324" spans="1:8" ht="12.75">
      <c r="A324" s="10"/>
      <c r="B324" s="15">
        <f t="shared" si="26"/>
      </c>
      <c r="C324" s="1">
        <f t="shared" si="32"/>
        <v>-2544213.5434979694</v>
      </c>
      <c r="D324" s="1">
        <f t="shared" si="29"/>
        <v>-10600.889764574873</v>
      </c>
      <c r="E324" s="1">
        <f>$F$7-D324</f>
        <v>15184.219764574873</v>
      </c>
      <c r="F324" s="11">
        <f t="shared" si="33"/>
        <v>-2559397.7632625443</v>
      </c>
      <c r="G324" s="3"/>
      <c r="H324" s="3"/>
    </row>
    <row r="325" spans="1:8" ht="12.75">
      <c r="A325" s="10"/>
      <c r="B325" s="15">
        <f t="shared" si="26"/>
      </c>
      <c r="C325" s="1">
        <f t="shared" si="32"/>
        <v>-2559397.7632625443</v>
      </c>
      <c r="D325" s="1">
        <f t="shared" si="29"/>
        <v>-10664.157346927266</v>
      </c>
      <c r="E325" s="1">
        <f>$F$7-D325</f>
        <v>15247.487346927266</v>
      </c>
      <c r="F325" s="11">
        <f t="shared" si="33"/>
        <v>-2574645.2506094715</v>
      </c>
      <c r="G325" s="3"/>
      <c r="H325" s="3"/>
    </row>
    <row r="326" spans="1:8" ht="12.75">
      <c r="A326" s="10"/>
      <c r="B326" s="15">
        <f t="shared" si="26"/>
      </c>
      <c r="C326" s="1">
        <f t="shared" si="32"/>
        <v>-2574645.2506094715</v>
      </c>
      <c r="D326" s="1">
        <f t="shared" si="29"/>
        <v>-10727.688544206132</v>
      </c>
      <c r="E326" s="1">
        <f>$F$7-D326</f>
        <v>15311.018544206132</v>
      </c>
      <c r="F326" s="11">
        <f t="shared" si="33"/>
        <v>-2589956.2691536774</v>
      </c>
      <c r="G326" s="3"/>
      <c r="H326" s="3"/>
    </row>
    <row r="327" spans="1:8" ht="12.75">
      <c r="A327" s="10"/>
      <c r="B327" s="15">
        <f t="shared" si="26"/>
      </c>
      <c r="C327" s="1">
        <f t="shared" si="32"/>
        <v>-2589956.2691536774</v>
      </c>
      <c r="D327" s="1">
        <f t="shared" si="29"/>
        <v>-10791.484454806989</v>
      </c>
      <c r="E327" s="1">
        <f>$F$7-D327</f>
        <v>15374.814454806989</v>
      </c>
      <c r="F327" s="11">
        <f t="shared" si="33"/>
        <v>-2605331.0836084844</v>
      </c>
      <c r="G327" s="3"/>
      <c r="H327" s="3"/>
    </row>
    <row r="328" spans="1:8" ht="12.75">
      <c r="A328" s="10"/>
      <c r="B328" s="15">
        <f t="shared" si="26"/>
      </c>
      <c r="C328" s="1">
        <f t="shared" si="32"/>
        <v>-2605331.0836084844</v>
      </c>
      <c r="D328" s="1">
        <f t="shared" si="29"/>
        <v>-10855.546181702019</v>
      </c>
      <c r="E328" s="1">
        <f>$F$7-D328</f>
        <v>15438.876181702019</v>
      </c>
      <c r="F328" s="11">
        <f t="shared" si="33"/>
        <v>-2620769.9597901865</v>
      </c>
      <c r="G328" s="3"/>
      <c r="H328" s="3"/>
    </row>
    <row r="329" spans="1:8" ht="12.75">
      <c r="A329" s="10"/>
      <c r="B329" s="15">
        <f t="shared" si="26"/>
      </c>
      <c r="C329" s="1">
        <f aca="true" t="shared" si="34" ref="C329:C392">F328</f>
        <v>-2620769.9597901865</v>
      </c>
      <c r="D329" s="1">
        <f t="shared" si="29"/>
        <v>-10919.87483245911</v>
      </c>
      <c r="E329" s="1">
        <f>$F$7-D329</f>
        <v>15503.20483245911</v>
      </c>
      <c r="F329" s="11">
        <f aca="true" t="shared" si="35" ref="F329:F392">C329-E329</f>
        <v>-2636273.164622646</v>
      </c>
      <c r="G329" s="3"/>
      <c r="H329" s="3"/>
    </row>
    <row r="330" spans="1:8" ht="12.75">
      <c r="A330" s="10"/>
      <c r="B330" s="15">
        <f t="shared" si="26"/>
      </c>
      <c r="C330" s="1">
        <f t="shared" si="34"/>
        <v>-2636273.164622646</v>
      </c>
      <c r="D330" s="1">
        <f t="shared" si="29"/>
        <v>-10984.471519261024</v>
      </c>
      <c r="E330" s="1">
        <f>$F$7-D330</f>
        <v>15567.801519261024</v>
      </c>
      <c r="F330" s="11">
        <f t="shared" si="35"/>
        <v>-2651840.966141907</v>
      </c>
      <c r="G330" s="3"/>
      <c r="H330" s="3"/>
    </row>
    <row r="331" spans="1:8" ht="12.75">
      <c r="A331" s="10"/>
      <c r="B331" s="15">
        <f t="shared" si="26"/>
      </c>
      <c r="C331" s="1">
        <f t="shared" si="34"/>
        <v>-2651840.966141907</v>
      </c>
      <c r="D331" s="1">
        <f t="shared" si="29"/>
        <v>-11049.337358924613</v>
      </c>
      <c r="E331" s="1">
        <f>$F$7-D331</f>
        <v>15632.667358924613</v>
      </c>
      <c r="F331" s="11">
        <f t="shared" si="35"/>
        <v>-2667473.6335008317</v>
      </c>
      <c r="G331" s="3"/>
      <c r="H331" s="3"/>
    </row>
    <row r="332" spans="1:8" ht="12.75">
      <c r="A332" s="10"/>
      <c r="B332" s="15">
        <f t="shared" si="26"/>
      </c>
      <c r="C332" s="1">
        <f t="shared" si="34"/>
        <v>-2667473.6335008317</v>
      </c>
      <c r="D332" s="1">
        <f t="shared" si="29"/>
        <v>-11114.473472920132</v>
      </c>
      <c r="E332" s="1">
        <f>$F$7-D332</f>
        <v>15697.803472920132</v>
      </c>
      <c r="F332" s="11">
        <f t="shared" si="35"/>
        <v>-2683171.436973752</v>
      </c>
      <c r="G332" s="3"/>
      <c r="H332" s="3"/>
    </row>
    <row r="333" spans="1:8" ht="12.75">
      <c r="A333" s="10"/>
      <c r="B333" s="15">
        <f t="shared" si="26"/>
      </c>
      <c r="C333" s="1">
        <f t="shared" si="34"/>
        <v>-2683171.436973752</v>
      </c>
      <c r="D333" s="1">
        <f t="shared" si="29"/>
        <v>-11179.880987390634</v>
      </c>
      <c r="E333" s="1">
        <f>$F$7-D333</f>
        <v>15763.210987390634</v>
      </c>
      <c r="F333" s="11">
        <f t="shared" si="35"/>
        <v>-2698934.6479611425</v>
      </c>
      <c r="G333" s="3"/>
      <c r="H333" s="3"/>
    </row>
    <row r="334" spans="1:8" ht="12.75">
      <c r="A334" s="10"/>
      <c r="B334" s="15">
        <f aca="true" t="shared" si="36" ref="B334:B397">IF(C334&gt;0,ROW()-12,"")</f>
      </c>
      <c r="C334" s="1">
        <f t="shared" si="34"/>
        <v>-2698934.6479611425</v>
      </c>
      <c r="D334" s="1">
        <f t="shared" si="29"/>
        <v>-11245.561033171429</v>
      </c>
      <c r="E334" s="1">
        <f>$F$7-D334</f>
        <v>15828.891033171429</v>
      </c>
      <c r="F334" s="11">
        <f t="shared" si="35"/>
        <v>-2714763.5389943137</v>
      </c>
      <c r="G334" s="3"/>
      <c r="H334" s="3"/>
    </row>
    <row r="335" spans="1:8" ht="12.75">
      <c r="A335" s="10"/>
      <c r="B335" s="15">
        <f t="shared" si="36"/>
      </c>
      <c r="C335" s="1">
        <f t="shared" si="34"/>
        <v>-2714763.5389943137</v>
      </c>
      <c r="D335" s="1">
        <f t="shared" si="29"/>
        <v>-11311.514745809642</v>
      </c>
      <c r="E335" s="1">
        <f>$F$7-D335</f>
        <v>15894.844745809642</v>
      </c>
      <c r="F335" s="11">
        <f t="shared" si="35"/>
        <v>-2730658.3837401234</v>
      </c>
      <c r="G335" s="3"/>
      <c r="H335" s="3"/>
    </row>
    <row r="336" spans="1:8" ht="12.75">
      <c r="A336" s="10"/>
      <c r="B336" s="15">
        <f t="shared" si="36"/>
      </c>
      <c r="C336" s="1">
        <f t="shared" si="34"/>
        <v>-2730658.3837401234</v>
      </c>
      <c r="D336" s="1">
        <f aca="true" t="shared" si="37" ref="D336:D399">C336*$C$8*30/(100*360)</f>
        <v>-11377.743265583847</v>
      </c>
      <c r="E336" s="1">
        <f>$F$7-D336</f>
        <v>15961.073265583847</v>
      </c>
      <c r="F336" s="11">
        <f t="shared" si="35"/>
        <v>-2746619.457005707</v>
      </c>
      <c r="G336" s="3"/>
      <c r="H336" s="3"/>
    </row>
    <row r="337" spans="1:8" ht="12.75">
      <c r="A337" s="10"/>
      <c r="B337" s="15">
        <f t="shared" si="36"/>
      </c>
      <c r="C337" s="1">
        <f t="shared" si="34"/>
        <v>-2746619.457005707</v>
      </c>
      <c r="D337" s="1">
        <f t="shared" si="37"/>
        <v>-11444.24773752378</v>
      </c>
      <c r="E337" s="1">
        <f>$F$7-D337</f>
        <v>16027.57773752378</v>
      </c>
      <c r="F337" s="11">
        <f t="shared" si="35"/>
        <v>-2762647.034743231</v>
      </c>
      <c r="G337" s="3"/>
      <c r="H337" s="3"/>
    </row>
    <row r="338" spans="1:8" ht="12.75">
      <c r="A338" s="10"/>
      <c r="B338" s="15">
        <f t="shared" si="36"/>
      </c>
      <c r="C338" s="1">
        <f t="shared" si="34"/>
        <v>-2762647.034743231</v>
      </c>
      <c r="D338" s="1">
        <f t="shared" si="37"/>
        <v>-11511.029311430128</v>
      </c>
      <c r="E338" s="1">
        <f>$F$7-D338</f>
        <v>16094.359311430127</v>
      </c>
      <c r="F338" s="11">
        <f t="shared" si="35"/>
        <v>-2778741.394054661</v>
      </c>
      <c r="G338" s="3"/>
      <c r="H338" s="3"/>
    </row>
    <row r="339" spans="1:8" ht="12.75">
      <c r="A339" s="10"/>
      <c r="B339" s="15">
        <f t="shared" si="36"/>
      </c>
      <c r="C339" s="1">
        <f t="shared" si="34"/>
        <v>-2778741.394054661</v>
      </c>
      <c r="D339" s="1">
        <f t="shared" si="37"/>
        <v>-11578.08914189442</v>
      </c>
      <c r="E339" s="1">
        <f>$F$7-D339</f>
        <v>16161.41914189442</v>
      </c>
      <c r="F339" s="11">
        <f t="shared" si="35"/>
        <v>-2794902.8131965552</v>
      </c>
      <c r="G339" s="3"/>
      <c r="H339" s="3"/>
    </row>
    <row r="340" spans="1:8" ht="12.75">
      <c r="A340" s="10"/>
      <c r="B340" s="15">
        <f t="shared" si="36"/>
      </c>
      <c r="C340" s="1">
        <f t="shared" si="34"/>
        <v>-2794902.8131965552</v>
      </c>
      <c r="D340" s="1">
        <f t="shared" si="37"/>
        <v>-11645.428388318978</v>
      </c>
      <c r="E340" s="1">
        <f>$F$7-D340</f>
        <v>16228.758388318978</v>
      </c>
      <c r="F340" s="11">
        <f t="shared" si="35"/>
        <v>-2811131.5715848743</v>
      </c>
      <c r="G340" s="3"/>
      <c r="H340" s="3"/>
    </row>
    <row r="341" spans="1:8" ht="12.75">
      <c r="A341" s="10"/>
      <c r="B341" s="15">
        <f t="shared" si="36"/>
      </c>
      <c r="C341" s="1">
        <f t="shared" si="34"/>
        <v>-2811131.5715848743</v>
      </c>
      <c r="D341" s="1">
        <f t="shared" si="37"/>
        <v>-11713.048214936976</v>
      </c>
      <c r="E341" s="1">
        <f>$F$7-D341</f>
        <v>16296.378214936976</v>
      </c>
      <c r="F341" s="11">
        <f t="shared" si="35"/>
        <v>-2827427.9497998115</v>
      </c>
      <c r="G341" s="3"/>
      <c r="H341" s="3"/>
    </row>
    <row r="342" spans="1:8" ht="12.75">
      <c r="A342" s="10"/>
      <c r="B342" s="15">
        <f t="shared" si="36"/>
      </c>
      <c r="C342" s="1">
        <f t="shared" si="34"/>
        <v>-2827427.9497998115</v>
      </c>
      <c r="D342" s="1">
        <f t="shared" si="37"/>
        <v>-11780.949790832548</v>
      </c>
      <c r="E342" s="1">
        <f>$F$7-D342</f>
        <v>16364.279790832548</v>
      </c>
      <c r="F342" s="11">
        <f t="shared" si="35"/>
        <v>-2843792.229590644</v>
      </c>
      <c r="G342" s="3"/>
      <c r="H342" s="3"/>
    </row>
    <row r="343" spans="1:8" ht="12.75">
      <c r="A343" s="10"/>
      <c r="B343" s="15">
        <f t="shared" si="36"/>
      </c>
      <c r="C343" s="1">
        <f t="shared" si="34"/>
        <v>-2843792.229590644</v>
      </c>
      <c r="D343" s="1">
        <f t="shared" si="37"/>
        <v>-11849.134289961017</v>
      </c>
      <c r="E343" s="1">
        <f>$F$7-D343</f>
        <v>16432.46428996102</v>
      </c>
      <c r="F343" s="11">
        <f t="shared" si="35"/>
        <v>-2860224.693880605</v>
      </c>
      <c r="G343" s="3"/>
      <c r="H343" s="3"/>
    </row>
    <row r="344" spans="1:8" ht="12.75">
      <c r="A344" s="10"/>
      <c r="B344" s="15">
        <f t="shared" si="36"/>
      </c>
      <c r="C344" s="1">
        <f t="shared" si="34"/>
        <v>-2860224.693880605</v>
      </c>
      <c r="D344" s="1">
        <f t="shared" si="37"/>
        <v>-11917.602891169186</v>
      </c>
      <c r="E344" s="1">
        <f>$F$7-D344</f>
        <v>16500.932891169185</v>
      </c>
      <c r="F344" s="11">
        <f t="shared" si="35"/>
        <v>-2876725.626771774</v>
      </c>
      <c r="G344" s="3"/>
      <c r="H344" s="3"/>
    </row>
    <row r="345" spans="1:8" ht="12.75">
      <c r="A345" s="10"/>
      <c r="B345" s="15">
        <f t="shared" si="36"/>
      </c>
      <c r="C345" s="1">
        <f t="shared" si="34"/>
        <v>-2876725.626771774</v>
      </c>
      <c r="D345" s="1">
        <f t="shared" si="37"/>
        <v>-11986.356778215726</v>
      </c>
      <c r="E345" s="1">
        <f>$F$7-D345</f>
        <v>16569.686778215728</v>
      </c>
      <c r="F345" s="11">
        <f t="shared" si="35"/>
        <v>-2893295.31354999</v>
      </c>
      <c r="G345" s="3"/>
      <c r="H345" s="3"/>
    </row>
    <row r="346" spans="1:8" ht="12.75">
      <c r="A346" s="10"/>
      <c r="B346" s="15">
        <f t="shared" si="36"/>
      </c>
      <c r="C346" s="1">
        <f t="shared" si="34"/>
        <v>-2893295.31354999</v>
      </c>
      <c r="D346" s="1">
        <f t="shared" si="37"/>
        <v>-12055.397139791625</v>
      </c>
      <c r="E346" s="1">
        <f>$F$7-D346</f>
        <v>16638.727139791627</v>
      </c>
      <c r="F346" s="11">
        <f t="shared" si="35"/>
        <v>-2909934.0406897813</v>
      </c>
      <c r="G346" s="3"/>
      <c r="H346" s="3"/>
    </row>
    <row r="347" spans="1:8" ht="12.75">
      <c r="A347" s="10"/>
      <c r="B347" s="15">
        <f t="shared" si="36"/>
      </c>
      <c r="C347" s="1">
        <f t="shared" si="34"/>
        <v>-2909934.0406897813</v>
      </c>
      <c r="D347" s="1">
        <f t="shared" si="37"/>
        <v>-12124.725169540756</v>
      </c>
      <c r="E347" s="1">
        <f>$F$7-D347</f>
        <v>16708.055169540756</v>
      </c>
      <c r="F347" s="11">
        <f t="shared" si="35"/>
        <v>-2926642.095859322</v>
      </c>
      <c r="G347" s="3"/>
      <c r="H347" s="3"/>
    </row>
    <row r="348" spans="1:8" ht="12.75">
      <c r="A348" s="10"/>
      <c r="B348" s="15">
        <f t="shared" si="36"/>
      </c>
      <c r="C348" s="1">
        <f t="shared" si="34"/>
        <v>-2926642.095859322</v>
      </c>
      <c r="D348" s="1">
        <f t="shared" si="37"/>
        <v>-12194.34206608051</v>
      </c>
      <c r="E348" s="1">
        <f>$F$7-D348</f>
        <v>16777.672066080508</v>
      </c>
      <c r="F348" s="11">
        <f t="shared" si="35"/>
        <v>-2943419.7679254026</v>
      </c>
      <c r="G348" s="3"/>
      <c r="H348" s="3"/>
    </row>
    <row r="349" spans="1:8" ht="12.75">
      <c r="A349" s="10"/>
      <c r="B349" s="15">
        <f t="shared" si="36"/>
      </c>
      <c r="C349" s="1">
        <f t="shared" si="34"/>
        <v>-2943419.7679254026</v>
      </c>
      <c r="D349" s="1">
        <f t="shared" si="37"/>
        <v>-12264.24903302251</v>
      </c>
      <c r="E349" s="1">
        <f>$F$7-D349</f>
        <v>16847.57903302251</v>
      </c>
      <c r="F349" s="11">
        <f t="shared" si="35"/>
        <v>-2960267.346958425</v>
      </c>
      <c r="G349" s="3"/>
      <c r="H349" s="3"/>
    </row>
    <row r="350" spans="1:8" ht="12.75">
      <c r="A350" s="10"/>
      <c r="B350" s="15">
        <f t="shared" si="36"/>
      </c>
      <c r="C350" s="1">
        <f t="shared" si="34"/>
        <v>-2960267.346958425</v>
      </c>
      <c r="D350" s="1">
        <f t="shared" si="37"/>
        <v>-12334.447278993437</v>
      </c>
      <c r="E350" s="1">
        <f>$F$7-D350</f>
        <v>16917.77727899344</v>
      </c>
      <c r="F350" s="11">
        <f t="shared" si="35"/>
        <v>-2977185.124237418</v>
      </c>
      <c r="G350" s="3"/>
      <c r="H350" s="3"/>
    </row>
    <row r="351" spans="1:8" ht="12.75">
      <c r="A351" s="10"/>
      <c r="B351" s="15">
        <f t="shared" si="36"/>
      </c>
      <c r="C351" s="1">
        <f t="shared" si="34"/>
        <v>-2977185.124237418</v>
      </c>
      <c r="D351" s="1">
        <f t="shared" si="37"/>
        <v>-12404.93801765591</v>
      </c>
      <c r="E351" s="1">
        <f>$F$7-D351</f>
        <v>16988.268017655908</v>
      </c>
      <c r="F351" s="11">
        <f t="shared" si="35"/>
        <v>-2994173.392255074</v>
      </c>
      <c r="G351" s="3"/>
      <c r="H351" s="3"/>
    </row>
    <row r="352" spans="1:8" ht="12.75">
      <c r="A352" s="10"/>
      <c r="B352" s="15">
        <f t="shared" si="36"/>
      </c>
      <c r="C352" s="1">
        <f t="shared" si="34"/>
        <v>-2994173.392255074</v>
      </c>
      <c r="D352" s="1">
        <f t="shared" si="37"/>
        <v>-12475.722467729474</v>
      </c>
      <c r="E352" s="1">
        <f>$F$7-D352</f>
        <v>17059.052467729474</v>
      </c>
      <c r="F352" s="11">
        <f t="shared" si="35"/>
        <v>-3011232.4447228033</v>
      </c>
      <c r="G352" s="3"/>
      <c r="H352" s="3"/>
    </row>
    <row r="353" spans="1:8" ht="12.75">
      <c r="A353" s="10"/>
      <c r="B353" s="15">
        <f t="shared" si="36"/>
      </c>
      <c r="C353" s="1">
        <f t="shared" si="34"/>
        <v>-3011232.4447228033</v>
      </c>
      <c r="D353" s="1">
        <f t="shared" si="37"/>
        <v>-12546.80185301168</v>
      </c>
      <c r="E353" s="1">
        <f>$F$7-D353</f>
        <v>17130.13185301168</v>
      </c>
      <c r="F353" s="11">
        <f t="shared" si="35"/>
        <v>-3028362.576575815</v>
      </c>
      <c r="G353" s="3"/>
      <c r="H353" s="3"/>
    </row>
    <row r="354" spans="1:8" ht="12.75">
      <c r="A354" s="10"/>
      <c r="B354" s="15">
        <f t="shared" si="36"/>
      </c>
      <c r="C354" s="1">
        <f t="shared" si="34"/>
        <v>-3028362.576575815</v>
      </c>
      <c r="D354" s="1">
        <f t="shared" si="37"/>
        <v>-12618.177402399231</v>
      </c>
      <c r="E354" s="1">
        <f>$F$7-D354</f>
        <v>17201.50740239923</v>
      </c>
      <c r="F354" s="11">
        <f t="shared" si="35"/>
        <v>-3045564.0839782143</v>
      </c>
      <c r="G354" s="3"/>
      <c r="H354" s="3"/>
    </row>
    <row r="355" spans="1:8" ht="12.75">
      <c r="A355" s="10"/>
      <c r="B355" s="15">
        <f t="shared" si="36"/>
      </c>
      <c r="C355" s="1">
        <f t="shared" si="34"/>
        <v>-3045564.0839782143</v>
      </c>
      <c r="D355" s="1">
        <f t="shared" si="37"/>
        <v>-12689.850349909226</v>
      </c>
      <c r="E355" s="1">
        <f>$F$7-D355</f>
        <v>17273.180349909228</v>
      </c>
      <c r="F355" s="11">
        <f t="shared" si="35"/>
        <v>-3062837.2643281235</v>
      </c>
      <c r="G355" s="3"/>
      <c r="H355" s="3"/>
    </row>
    <row r="356" spans="1:8" ht="12.75">
      <c r="A356" s="10"/>
      <c r="B356" s="15">
        <f t="shared" si="36"/>
      </c>
      <c r="C356" s="1">
        <f t="shared" si="34"/>
        <v>-3062837.2643281235</v>
      </c>
      <c r="D356" s="1">
        <f t="shared" si="37"/>
        <v>-12761.821934700516</v>
      </c>
      <c r="E356" s="1">
        <f>$F$7-D356</f>
        <v>17345.151934700516</v>
      </c>
      <c r="F356" s="11">
        <f t="shared" si="35"/>
        <v>-3080182.416262824</v>
      </c>
      <c r="G356" s="3"/>
      <c r="H356" s="3"/>
    </row>
    <row r="357" spans="1:8" ht="12.75">
      <c r="A357" s="10"/>
      <c r="B357" s="15">
        <f t="shared" si="36"/>
      </c>
      <c r="C357" s="1">
        <f t="shared" si="34"/>
        <v>-3080182.416262824</v>
      </c>
      <c r="D357" s="1">
        <f t="shared" si="37"/>
        <v>-12834.0934010951</v>
      </c>
      <c r="E357" s="1">
        <f>$F$7-D357</f>
        <v>17417.4234010951</v>
      </c>
      <c r="F357" s="11">
        <f t="shared" si="35"/>
        <v>-3097599.839663919</v>
      </c>
      <c r="G357" s="3"/>
      <c r="H357" s="3"/>
    </row>
    <row r="358" spans="1:8" ht="12.75">
      <c r="A358" s="10"/>
      <c r="B358" s="15">
        <f t="shared" si="36"/>
      </c>
      <c r="C358" s="1">
        <f t="shared" si="34"/>
        <v>-3097599.839663919</v>
      </c>
      <c r="D358" s="1">
        <f t="shared" si="37"/>
        <v>-12906.665998599663</v>
      </c>
      <c r="E358" s="1">
        <f>$F$7-D358</f>
        <v>17489.99599859966</v>
      </c>
      <c r="F358" s="11">
        <f t="shared" si="35"/>
        <v>-3115089.8356625186</v>
      </c>
      <c r="G358" s="3"/>
      <c r="H358" s="3"/>
    </row>
    <row r="359" spans="1:8" ht="12.75">
      <c r="A359" s="10"/>
      <c r="B359" s="15">
        <f t="shared" si="36"/>
      </c>
      <c r="C359" s="1">
        <f t="shared" si="34"/>
        <v>-3115089.8356625186</v>
      </c>
      <c r="D359" s="1">
        <f t="shared" si="37"/>
        <v>-12979.540981927159</v>
      </c>
      <c r="E359" s="1">
        <f>$F$7-D359</f>
        <v>17562.87098192716</v>
      </c>
      <c r="F359" s="11">
        <f t="shared" si="35"/>
        <v>-3132652.7066444457</v>
      </c>
      <c r="G359" s="3"/>
      <c r="H359" s="3"/>
    </row>
    <row r="360" spans="1:8" ht="12.75">
      <c r="A360" s="10"/>
      <c r="B360" s="15">
        <f t="shared" si="36"/>
      </c>
      <c r="C360" s="1">
        <f t="shared" si="34"/>
        <v>-3132652.7066444457</v>
      </c>
      <c r="D360" s="1">
        <f t="shared" si="37"/>
        <v>-13052.719611018523</v>
      </c>
      <c r="E360" s="1">
        <f>$F$7-D360</f>
        <v>17636.049611018523</v>
      </c>
      <c r="F360" s="11">
        <f t="shared" si="35"/>
        <v>-3150288.756255464</v>
      </c>
      <c r="G360" s="3"/>
      <c r="H360" s="3"/>
    </row>
    <row r="361" spans="1:8" ht="12.75">
      <c r="A361" s="10"/>
      <c r="B361" s="15">
        <f t="shared" si="36"/>
      </c>
      <c r="C361" s="1">
        <f t="shared" si="34"/>
        <v>-3150288.756255464</v>
      </c>
      <c r="D361" s="1">
        <f t="shared" si="37"/>
        <v>-13126.203151064434</v>
      </c>
      <c r="E361" s="1">
        <f>$F$7-D361</f>
        <v>17709.533151064432</v>
      </c>
      <c r="F361" s="11">
        <f t="shared" si="35"/>
        <v>-3167998.2894065287</v>
      </c>
      <c r="G361" s="3"/>
      <c r="H361" s="3"/>
    </row>
    <row r="362" spans="1:8" ht="12.75">
      <c r="A362" s="10"/>
      <c r="B362" s="15">
        <f t="shared" si="36"/>
      </c>
      <c r="C362" s="1">
        <f t="shared" si="34"/>
        <v>-3167998.2894065287</v>
      </c>
      <c r="D362" s="1">
        <f t="shared" si="37"/>
        <v>-13199.992872527204</v>
      </c>
      <c r="E362" s="1">
        <f>$F$7-D362</f>
        <v>17783.322872527206</v>
      </c>
      <c r="F362" s="11">
        <f t="shared" si="35"/>
        <v>-3185781.612279056</v>
      </c>
      <c r="G362" s="3"/>
      <c r="H362" s="3"/>
    </row>
    <row r="363" spans="1:8" ht="12.75">
      <c r="A363" s="10"/>
      <c r="B363" s="15">
        <f t="shared" si="36"/>
      </c>
      <c r="C363" s="1">
        <f t="shared" si="34"/>
        <v>-3185781.612279056</v>
      </c>
      <c r="D363" s="1">
        <f t="shared" si="37"/>
        <v>-13274.090051162733</v>
      </c>
      <c r="E363" s="1">
        <f>$F$7-D363</f>
        <v>17857.420051162735</v>
      </c>
      <c r="F363" s="11">
        <f t="shared" si="35"/>
        <v>-3203639.0323302187</v>
      </c>
      <c r="G363" s="3"/>
      <c r="H363" s="3"/>
    </row>
    <row r="364" spans="1:8" ht="12.75">
      <c r="A364" s="10"/>
      <c r="B364" s="15">
        <f t="shared" si="36"/>
      </c>
      <c r="C364" s="1">
        <f t="shared" si="34"/>
        <v>-3203639.0323302187</v>
      </c>
      <c r="D364" s="1">
        <f t="shared" si="37"/>
        <v>-13348.495968042578</v>
      </c>
      <c r="E364" s="1">
        <f>$F$7-D364</f>
        <v>17931.825968042576</v>
      </c>
      <c r="F364" s="11">
        <f t="shared" si="35"/>
        <v>-3221570.858298261</v>
      </c>
      <c r="G364" s="3"/>
      <c r="H364" s="3"/>
    </row>
    <row r="365" spans="1:8" ht="12.75">
      <c r="A365" s="10"/>
      <c r="B365" s="15">
        <f t="shared" si="36"/>
      </c>
      <c r="C365" s="1">
        <f t="shared" si="34"/>
        <v>-3221570.858298261</v>
      </c>
      <c r="D365" s="1">
        <f t="shared" si="37"/>
        <v>-13423.211909576088</v>
      </c>
      <c r="E365" s="1">
        <f>$F$7-D365</f>
        <v>18006.541909576088</v>
      </c>
      <c r="F365" s="11">
        <f t="shared" si="35"/>
        <v>-3239577.400207837</v>
      </c>
      <c r="G365" s="3"/>
      <c r="H365" s="3"/>
    </row>
    <row r="366" spans="1:8" ht="12.75">
      <c r="A366" s="10"/>
      <c r="B366" s="15">
        <f t="shared" si="36"/>
      </c>
      <c r="C366" s="1">
        <f t="shared" si="34"/>
        <v>-3239577.400207837</v>
      </c>
      <c r="D366" s="1">
        <f t="shared" si="37"/>
        <v>-13498.239167532654</v>
      </c>
      <c r="E366" s="1">
        <f>$F$7-D366</f>
        <v>18081.569167532653</v>
      </c>
      <c r="F366" s="11">
        <f t="shared" si="35"/>
        <v>-3257658.9693753696</v>
      </c>
      <c r="G366" s="3"/>
      <c r="H366" s="3"/>
    </row>
    <row r="367" spans="1:8" ht="12.75">
      <c r="A367" s="10"/>
      <c r="B367" s="15">
        <f t="shared" si="36"/>
      </c>
      <c r="C367" s="1">
        <f t="shared" si="34"/>
        <v>-3257658.9693753696</v>
      </c>
      <c r="D367" s="1">
        <f t="shared" si="37"/>
        <v>-13573.57903906404</v>
      </c>
      <c r="E367" s="1">
        <f>$F$7-D367</f>
        <v>18156.90903906404</v>
      </c>
      <c r="F367" s="11">
        <f t="shared" si="35"/>
        <v>-3275815.8784144334</v>
      </c>
      <c r="G367" s="3"/>
      <c r="H367" s="3"/>
    </row>
    <row r="368" spans="1:8" ht="12.75">
      <c r="A368" s="10"/>
      <c r="B368" s="15">
        <f t="shared" si="36"/>
      </c>
      <c r="C368" s="1">
        <f t="shared" si="34"/>
        <v>-3275815.8784144334</v>
      </c>
      <c r="D368" s="1">
        <f t="shared" si="37"/>
        <v>-13649.232826726806</v>
      </c>
      <c r="E368" s="1">
        <f>$F$7-D368</f>
        <v>18232.562826726804</v>
      </c>
      <c r="F368" s="11">
        <f t="shared" si="35"/>
        <v>-3294048.44124116</v>
      </c>
      <c r="G368" s="3"/>
      <c r="H368" s="3"/>
    </row>
    <row r="369" spans="1:8" ht="12.75">
      <c r="A369" s="10"/>
      <c r="B369" s="15">
        <f t="shared" si="36"/>
      </c>
      <c r="C369" s="1">
        <f t="shared" si="34"/>
        <v>-3294048.44124116</v>
      </c>
      <c r="D369" s="1">
        <f t="shared" si="37"/>
        <v>-13725.201838504834</v>
      </c>
      <c r="E369" s="1">
        <f>$F$7-D369</f>
        <v>18308.531838504834</v>
      </c>
      <c r="F369" s="11">
        <f t="shared" si="35"/>
        <v>-3312356.973079665</v>
      </c>
      <c r="G369" s="3"/>
      <c r="H369" s="3"/>
    </row>
    <row r="370" spans="1:8" ht="12.75">
      <c r="A370" s="10"/>
      <c r="B370" s="15">
        <f t="shared" si="36"/>
      </c>
      <c r="C370" s="1">
        <f t="shared" si="34"/>
        <v>-3312356.973079665</v>
      </c>
      <c r="D370" s="1">
        <f t="shared" si="37"/>
        <v>-13801.487387831938</v>
      </c>
      <c r="E370" s="1">
        <f>$F$7-D370</f>
        <v>18384.817387831936</v>
      </c>
      <c r="F370" s="11">
        <f t="shared" si="35"/>
        <v>-3330741.790467497</v>
      </c>
      <c r="G370" s="3"/>
      <c r="H370" s="3"/>
    </row>
    <row r="371" spans="1:8" ht="12.75">
      <c r="A371" s="10"/>
      <c r="B371" s="15">
        <f t="shared" si="36"/>
      </c>
      <c r="C371" s="1">
        <f t="shared" si="34"/>
        <v>-3330741.790467497</v>
      </c>
      <c r="D371" s="1">
        <f t="shared" si="37"/>
        <v>-13878.09079361457</v>
      </c>
      <c r="E371" s="1">
        <f>$F$7-D371</f>
        <v>18461.42079361457</v>
      </c>
      <c r="F371" s="11">
        <f t="shared" si="35"/>
        <v>-3349203.2112611113</v>
      </c>
      <c r="G371" s="3"/>
      <c r="H371" s="3"/>
    </row>
    <row r="372" spans="1:8" ht="12.75">
      <c r="A372" s="10"/>
      <c r="B372" s="15">
        <f t="shared" si="36"/>
      </c>
      <c r="C372" s="1">
        <f t="shared" si="34"/>
        <v>-3349203.2112611113</v>
      </c>
      <c r="D372" s="1">
        <f t="shared" si="37"/>
        <v>-13955.013380254632</v>
      </c>
      <c r="E372" s="1">
        <f>$F$7-D372</f>
        <v>18538.34338025463</v>
      </c>
      <c r="F372" s="11">
        <f t="shared" si="35"/>
        <v>-3367741.554641366</v>
      </c>
      <c r="G372" s="3"/>
      <c r="H372" s="3"/>
    </row>
    <row r="373" spans="1:8" ht="12.75">
      <c r="A373" s="10"/>
      <c r="B373" s="15">
        <f t="shared" si="36"/>
      </c>
      <c r="C373" s="1">
        <f t="shared" si="34"/>
        <v>-3367741.554641366</v>
      </c>
      <c r="D373" s="1">
        <f t="shared" si="37"/>
        <v>-14032.256477672358</v>
      </c>
      <c r="E373" s="1">
        <f>$F$7-D373</f>
        <v>18615.586477672357</v>
      </c>
      <c r="F373" s="11">
        <f t="shared" si="35"/>
        <v>-3386357.141119038</v>
      </c>
      <c r="G373" s="3"/>
      <c r="H373" s="3"/>
    </row>
    <row r="374" spans="1:8" ht="12.75">
      <c r="A374" s="10"/>
      <c r="B374" s="15">
        <f t="shared" si="36"/>
      </c>
      <c r="C374" s="1">
        <f t="shared" si="34"/>
        <v>-3386357.141119038</v>
      </c>
      <c r="D374" s="1">
        <f t="shared" si="37"/>
        <v>-14109.821421329327</v>
      </c>
      <c r="E374" s="1">
        <f>$F$7-D374</f>
        <v>18693.151421329327</v>
      </c>
      <c r="F374" s="11">
        <f t="shared" si="35"/>
        <v>-3405050.2925403677</v>
      </c>
      <c r="G374" s="3"/>
      <c r="H374" s="3"/>
    </row>
    <row r="375" spans="1:8" ht="12.75">
      <c r="A375" s="10"/>
      <c r="B375" s="15">
        <f t="shared" si="36"/>
      </c>
      <c r="C375" s="1">
        <f t="shared" si="34"/>
        <v>-3405050.2925403677</v>
      </c>
      <c r="D375" s="1">
        <f t="shared" si="37"/>
        <v>-14187.709552251532</v>
      </c>
      <c r="E375" s="1">
        <f>$F$7-D375</f>
        <v>18771.039552251532</v>
      </c>
      <c r="F375" s="11">
        <f t="shared" si="35"/>
        <v>-3423821.332092619</v>
      </c>
      <c r="G375" s="3"/>
      <c r="H375" s="3"/>
    </row>
    <row r="376" spans="1:8" ht="12.75">
      <c r="A376" s="10"/>
      <c r="B376" s="15">
        <f t="shared" si="36"/>
      </c>
      <c r="C376" s="1">
        <f t="shared" si="34"/>
        <v>-3423821.332092619</v>
      </c>
      <c r="D376" s="1">
        <f t="shared" si="37"/>
        <v>-14265.922217052579</v>
      </c>
      <c r="E376" s="1">
        <f>$F$7-D376</f>
        <v>18849.252217052577</v>
      </c>
      <c r="F376" s="11">
        <f t="shared" si="35"/>
        <v>-3442670.5843096715</v>
      </c>
      <c r="G376" s="3"/>
      <c r="H376" s="3"/>
    </row>
    <row r="377" spans="1:8" ht="12.75">
      <c r="A377" s="10"/>
      <c r="B377" s="15">
        <f t="shared" si="36"/>
      </c>
      <c r="C377" s="1">
        <f t="shared" si="34"/>
        <v>-3442670.5843096715</v>
      </c>
      <c r="D377" s="1">
        <f t="shared" si="37"/>
        <v>-14344.460767956965</v>
      </c>
      <c r="E377" s="1">
        <f>$F$7-D377</f>
        <v>18927.790767956965</v>
      </c>
      <c r="F377" s="11">
        <f t="shared" si="35"/>
        <v>-3461598.3750776285</v>
      </c>
      <c r="G377" s="3"/>
      <c r="H377" s="3"/>
    </row>
    <row r="378" spans="1:8" ht="12.75">
      <c r="A378" s="10"/>
      <c r="B378" s="15">
        <f t="shared" si="36"/>
      </c>
      <c r="C378" s="1">
        <f t="shared" si="34"/>
        <v>-3461598.3750776285</v>
      </c>
      <c r="D378" s="1">
        <f t="shared" si="37"/>
        <v>-14423.326562823451</v>
      </c>
      <c r="E378" s="1">
        <f>$F$7-D378</f>
        <v>19006.656562823453</v>
      </c>
      <c r="F378" s="11">
        <f t="shared" si="35"/>
        <v>-3480605.031640452</v>
      </c>
      <c r="G378" s="3"/>
      <c r="H378" s="3"/>
    </row>
    <row r="379" spans="1:8" ht="12.75">
      <c r="A379" s="10"/>
      <c r="B379" s="15">
        <f t="shared" si="36"/>
      </c>
      <c r="C379" s="1">
        <f t="shared" si="34"/>
        <v>-3480605.031640452</v>
      </c>
      <c r="D379" s="1">
        <f t="shared" si="37"/>
        <v>-14502.52096516855</v>
      </c>
      <c r="E379" s="1">
        <f>$F$7-D379</f>
        <v>19085.850965168553</v>
      </c>
      <c r="F379" s="11">
        <f t="shared" si="35"/>
        <v>-3499690.88260562</v>
      </c>
      <c r="G379" s="3"/>
      <c r="H379" s="3"/>
    </row>
    <row r="380" spans="1:8" ht="12.75">
      <c r="A380" s="10"/>
      <c r="B380" s="15">
        <f t="shared" si="36"/>
      </c>
      <c r="C380" s="1">
        <f t="shared" si="34"/>
        <v>-3499690.88260562</v>
      </c>
      <c r="D380" s="1">
        <f t="shared" si="37"/>
        <v>-14582.045344190086</v>
      </c>
      <c r="E380" s="1">
        <f>$F$7-D380</f>
        <v>19165.375344190084</v>
      </c>
      <c r="F380" s="11">
        <f t="shared" si="35"/>
        <v>-3518856.2579498105</v>
      </c>
      <c r="G380" s="3"/>
      <c r="H380" s="3"/>
    </row>
    <row r="381" spans="1:8" ht="12.75">
      <c r="A381" s="10"/>
      <c r="B381" s="15">
        <f t="shared" si="36"/>
      </c>
      <c r="C381" s="1">
        <f t="shared" si="34"/>
        <v>-3518856.2579498105</v>
      </c>
      <c r="D381" s="1">
        <f t="shared" si="37"/>
        <v>-14661.901074790876</v>
      </c>
      <c r="E381" s="1">
        <f>$F$7-D381</f>
        <v>19245.231074790878</v>
      </c>
      <c r="F381" s="11">
        <f t="shared" si="35"/>
        <v>-3538101.4890246014</v>
      </c>
      <c r="G381" s="3"/>
      <c r="H381" s="3"/>
    </row>
    <row r="382" spans="1:8" ht="12.75">
      <c r="A382" s="10"/>
      <c r="B382" s="15">
        <f t="shared" si="36"/>
      </c>
      <c r="C382" s="1">
        <f t="shared" si="34"/>
        <v>-3538101.4890246014</v>
      </c>
      <c r="D382" s="1">
        <f t="shared" si="37"/>
        <v>-14742.089537602504</v>
      </c>
      <c r="E382" s="1">
        <f>$F$7-D382</f>
        <v>19325.4195376025</v>
      </c>
      <c r="F382" s="11">
        <f t="shared" si="35"/>
        <v>-3557426.908562204</v>
      </c>
      <c r="G382" s="3"/>
      <c r="H382" s="3"/>
    </row>
    <row r="383" spans="1:8" ht="12.75">
      <c r="A383" s="10"/>
      <c r="B383" s="15">
        <f t="shared" si="36"/>
      </c>
      <c r="C383" s="1">
        <f t="shared" si="34"/>
        <v>-3557426.908562204</v>
      </c>
      <c r="D383" s="1">
        <f t="shared" si="37"/>
        <v>-14822.612119009184</v>
      </c>
      <c r="E383" s="1">
        <f>$F$7-D383</f>
        <v>19405.94211900918</v>
      </c>
      <c r="F383" s="11">
        <f t="shared" si="35"/>
        <v>-3576832.850681213</v>
      </c>
      <c r="G383" s="3"/>
      <c r="H383" s="3"/>
    </row>
    <row r="384" spans="1:8" ht="12.75">
      <c r="A384" s="10"/>
      <c r="B384" s="15">
        <f t="shared" si="36"/>
      </c>
      <c r="C384" s="1">
        <f t="shared" si="34"/>
        <v>-3576832.850681213</v>
      </c>
      <c r="D384" s="1">
        <f t="shared" si="37"/>
        <v>-14903.470211171722</v>
      </c>
      <c r="E384" s="1">
        <f>$F$7-D384</f>
        <v>19486.80021117172</v>
      </c>
      <c r="F384" s="11">
        <f t="shared" si="35"/>
        <v>-3596319.650892385</v>
      </c>
      <c r="G384" s="3"/>
      <c r="H384" s="3"/>
    </row>
    <row r="385" spans="1:8" ht="12.75">
      <c r="A385" s="10"/>
      <c r="B385" s="15">
        <f t="shared" si="36"/>
      </c>
      <c r="C385" s="1">
        <f t="shared" si="34"/>
        <v>-3596319.650892385</v>
      </c>
      <c r="D385" s="1">
        <f t="shared" si="37"/>
        <v>-14984.665212051603</v>
      </c>
      <c r="E385" s="1">
        <f>$F$7-D385</f>
        <v>19567.995212051603</v>
      </c>
      <c r="F385" s="11">
        <f t="shared" si="35"/>
        <v>-3615887.6461044364</v>
      </c>
      <c r="G385" s="3"/>
      <c r="H385" s="3"/>
    </row>
    <row r="386" spans="1:8" ht="12.75">
      <c r="A386" s="10"/>
      <c r="B386" s="15">
        <f t="shared" si="36"/>
      </c>
      <c r="C386" s="1">
        <f t="shared" si="34"/>
        <v>-3615887.6461044364</v>
      </c>
      <c r="D386" s="1">
        <f t="shared" si="37"/>
        <v>-15066.198525435153</v>
      </c>
      <c r="E386" s="1">
        <f>$F$7-D386</f>
        <v>19649.528525435155</v>
      </c>
      <c r="F386" s="11">
        <f t="shared" si="35"/>
        <v>-3635537.1746298717</v>
      </c>
      <c r="G386" s="3"/>
      <c r="H386" s="3"/>
    </row>
    <row r="387" spans="1:8" ht="12.75">
      <c r="A387" s="10"/>
      <c r="B387" s="15">
        <f t="shared" si="36"/>
      </c>
      <c r="C387" s="1">
        <f t="shared" si="34"/>
        <v>-3635537.1746298717</v>
      </c>
      <c r="D387" s="1">
        <f t="shared" si="37"/>
        <v>-15148.0715609578</v>
      </c>
      <c r="E387" s="1">
        <f>$F$7-D387</f>
        <v>19731.4015609578</v>
      </c>
      <c r="F387" s="11">
        <f t="shared" si="35"/>
        <v>-3655268.5761908297</v>
      </c>
      <c r="G387" s="3"/>
      <c r="H387" s="3"/>
    </row>
    <row r="388" spans="1:8" ht="12.75">
      <c r="A388" s="10"/>
      <c r="B388" s="15">
        <f t="shared" si="36"/>
      </c>
      <c r="C388" s="1">
        <f t="shared" si="34"/>
        <v>-3655268.5761908297</v>
      </c>
      <c r="D388" s="1">
        <f t="shared" si="37"/>
        <v>-15230.285734128458</v>
      </c>
      <c r="E388" s="1">
        <f>$F$7-D388</f>
        <v>19813.615734128456</v>
      </c>
      <c r="F388" s="11">
        <f t="shared" si="35"/>
        <v>-3675082.191924958</v>
      </c>
      <c r="G388" s="3"/>
      <c r="H388" s="3"/>
    </row>
    <row r="389" spans="1:8" ht="12.75">
      <c r="A389" s="10"/>
      <c r="B389" s="15">
        <f t="shared" si="36"/>
      </c>
      <c r="C389" s="1">
        <f t="shared" si="34"/>
        <v>-3675082.191924958</v>
      </c>
      <c r="D389" s="1">
        <f t="shared" si="37"/>
        <v>-15312.842466353992</v>
      </c>
      <c r="E389" s="1">
        <f>$F$7-D389</f>
        <v>19896.172466353994</v>
      </c>
      <c r="F389" s="11">
        <f t="shared" si="35"/>
        <v>-3694978.364391312</v>
      </c>
      <c r="G389" s="3"/>
      <c r="H389" s="3"/>
    </row>
    <row r="390" spans="1:8" ht="12.75">
      <c r="A390" s="10"/>
      <c r="B390" s="15">
        <f t="shared" si="36"/>
      </c>
      <c r="C390" s="1">
        <f t="shared" si="34"/>
        <v>-3694978.364391312</v>
      </c>
      <c r="D390" s="1">
        <f t="shared" si="37"/>
        <v>-15395.7431849638</v>
      </c>
      <c r="E390" s="1">
        <f>$F$7-D390</f>
        <v>19979.0731849638</v>
      </c>
      <c r="F390" s="11">
        <f t="shared" si="35"/>
        <v>-3714957.437576276</v>
      </c>
      <c r="G390" s="3"/>
      <c r="H390" s="3"/>
    </row>
    <row r="391" spans="1:8" ht="12.75">
      <c r="A391" s="10"/>
      <c r="B391" s="15">
        <f t="shared" si="36"/>
      </c>
      <c r="C391" s="1">
        <f t="shared" si="34"/>
        <v>-3714957.437576276</v>
      </c>
      <c r="D391" s="1">
        <f t="shared" si="37"/>
        <v>-15478.989323234486</v>
      </c>
      <c r="E391" s="1">
        <f>$F$7-D391</f>
        <v>20062.319323234486</v>
      </c>
      <c r="F391" s="11">
        <f t="shared" si="35"/>
        <v>-3735019.75689951</v>
      </c>
      <c r="G391" s="3"/>
      <c r="H391" s="3"/>
    </row>
    <row r="392" spans="1:8" ht="12.75">
      <c r="A392" s="10"/>
      <c r="B392" s="15">
        <f t="shared" si="36"/>
      </c>
      <c r="C392" s="1">
        <f t="shared" si="34"/>
        <v>-3735019.75689951</v>
      </c>
      <c r="D392" s="1">
        <f t="shared" si="37"/>
        <v>-15562.582320414625</v>
      </c>
      <c r="E392" s="1">
        <f>$F$7-D392</f>
        <v>20145.912320414624</v>
      </c>
      <c r="F392" s="11">
        <f t="shared" si="35"/>
        <v>-3755165.6692199246</v>
      </c>
      <c r="G392" s="3"/>
      <c r="H392" s="3"/>
    </row>
    <row r="393" spans="1:8" ht="12.75">
      <c r="A393" s="10"/>
      <c r="B393" s="15">
        <f t="shared" si="36"/>
      </c>
      <c r="C393" s="1">
        <f aca="true" t="shared" si="38" ref="C393:C403">F392</f>
        <v>-3755165.6692199246</v>
      </c>
      <c r="D393" s="1">
        <f t="shared" si="37"/>
        <v>-15646.523621749686</v>
      </c>
      <c r="E393" s="1">
        <f>$F$7-D393</f>
        <v>20229.853621749688</v>
      </c>
      <c r="F393" s="11">
        <f aca="true" t="shared" si="39" ref="F393:F403">C393-E393</f>
        <v>-3775395.5228416743</v>
      </c>
      <c r="G393" s="3"/>
      <c r="H393" s="3"/>
    </row>
    <row r="394" spans="1:8" ht="12.75">
      <c r="A394" s="10"/>
      <c r="B394" s="15">
        <f t="shared" si="36"/>
      </c>
      <c r="C394" s="1">
        <f t="shared" si="38"/>
        <v>-3775395.5228416743</v>
      </c>
      <c r="D394" s="1">
        <f t="shared" si="37"/>
        <v>-15730.814678506977</v>
      </c>
      <c r="E394" s="1">
        <f>$F$7-D394</f>
        <v>20314.14467850698</v>
      </c>
      <c r="F394" s="11">
        <f t="shared" si="39"/>
        <v>-3795709.6675201813</v>
      </c>
      <c r="G394" s="3"/>
      <c r="H394" s="3"/>
    </row>
    <row r="395" spans="1:8" ht="12.75">
      <c r="A395" s="10"/>
      <c r="B395" s="15">
        <f t="shared" si="36"/>
      </c>
      <c r="C395" s="1">
        <f t="shared" si="38"/>
        <v>-3795709.6675201813</v>
      </c>
      <c r="D395" s="1">
        <f t="shared" si="37"/>
        <v>-15815.456948000756</v>
      </c>
      <c r="E395" s="1">
        <f>$F$7-D395</f>
        <v>20398.786948000758</v>
      </c>
      <c r="F395" s="11">
        <f t="shared" si="39"/>
        <v>-3816108.454468182</v>
      </c>
      <c r="G395" s="3"/>
      <c r="H395" s="3"/>
    </row>
    <row r="396" spans="1:8" ht="12.75">
      <c r="A396" s="10"/>
      <c r="B396" s="15">
        <f t="shared" si="36"/>
      </c>
      <c r="C396" s="1">
        <f t="shared" si="38"/>
        <v>-3816108.454468182</v>
      </c>
      <c r="D396" s="1">
        <f t="shared" si="37"/>
        <v>-15900.451893617425</v>
      </c>
      <c r="E396" s="1">
        <f>$F$7-D396</f>
        <v>20483.781893617423</v>
      </c>
      <c r="F396" s="11">
        <f t="shared" si="39"/>
        <v>-3836592.2363617993</v>
      </c>
      <c r="G396" s="3"/>
      <c r="H396" s="3"/>
    </row>
    <row r="397" spans="1:8" ht="12.75">
      <c r="A397" s="10"/>
      <c r="B397" s="15">
        <f t="shared" si="36"/>
      </c>
      <c r="C397" s="1">
        <f t="shared" si="38"/>
        <v>-3836592.2363617993</v>
      </c>
      <c r="D397" s="1">
        <f t="shared" si="37"/>
        <v>-15985.800984840831</v>
      </c>
      <c r="E397" s="1">
        <f>$F$7-D397</f>
        <v>20569.13098484083</v>
      </c>
      <c r="F397" s="11">
        <f t="shared" si="39"/>
        <v>-3857161.36734664</v>
      </c>
      <c r="G397" s="3"/>
      <c r="H397" s="3"/>
    </row>
    <row r="398" spans="1:8" ht="12.75">
      <c r="A398" s="10"/>
      <c r="B398" s="15">
        <f aca="true" t="shared" si="40" ref="B398:B403">IF(C398&gt;0,ROW()-12,"")</f>
      </c>
      <c r="C398" s="1">
        <f t="shared" si="38"/>
        <v>-3857161.36734664</v>
      </c>
      <c r="D398" s="1">
        <f t="shared" si="37"/>
        <v>-16071.505697277666</v>
      </c>
      <c r="E398" s="1">
        <f>$F$7-D398</f>
        <v>20654.835697277667</v>
      </c>
      <c r="F398" s="11">
        <f t="shared" si="39"/>
        <v>-3877816.2030439177</v>
      </c>
      <c r="G398" s="3"/>
      <c r="H398" s="3"/>
    </row>
    <row r="399" spans="1:8" ht="12.75">
      <c r="A399" s="10"/>
      <c r="B399" s="15">
        <f t="shared" si="40"/>
      </c>
      <c r="C399" s="1">
        <f t="shared" si="38"/>
        <v>-3877816.2030439177</v>
      </c>
      <c r="D399" s="1">
        <f t="shared" si="37"/>
        <v>-16157.56751268299</v>
      </c>
      <c r="E399" s="1">
        <f>$F$7-D399</f>
        <v>20740.89751268299</v>
      </c>
      <c r="F399" s="11">
        <f t="shared" si="39"/>
        <v>-3898557.100556601</v>
      </c>
      <c r="G399" s="3"/>
      <c r="H399" s="3"/>
    </row>
    <row r="400" spans="1:8" ht="12.75">
      <c r="A400" s="10"/>
      <c r="B400" s="15">
        <f t="shared" si="40"/>
      </c>
      <c r="C400" s="1">
        <f t="shared" si="38"/>
        <v>-3898557.100556601</v>
      </c>
      <c r="D400" s="1">
        <f>C400*$C$8*30/(100*360)</f>
        <v>-16243.987918985837</v>
      </c>
      <c r="E400" s="1">
        <f>$F$7-D400</f>
        <v>20827.317918985835</v>
      </c>
      <c r="F400" s="11">
        <f t="shared" si="39"/>
        <v>-3919384.4184755865</v>
      </c>
      <c r="G400" s="3"/>
      <c r="H400" s="3"/>
    </row>
    <row r="401" spans="1:8" ht="12.75">
      <c r="A401" s="10"/>
      <c r="B401" s="15">
        <f t="shared" si="40"/>
      </c>
      <c r="C401" s="1">
        <f t="shared" si="38"/>
        <v>-3919384.4184755865</v>
      </c>
      <c r="D401" s="1">
        <f>C401*$C$8*30/(100*360)</f>
        <v>-16330.768410314944</v>
      </c>
      <c r="E401" s="1">
        <f>$F$7-D401</f>
        <v>20914.098410314946</v>
      </c>
      <c r="F401" s="11">
        <f t="shared" si="39"/>
        <v>-3940298.5168859013</v>
      </c>
      <c r="G401" s="3"/>
      <c r="H401" s="3"/>
    </row>
    <row r="402" spans="1:8" ht="12.75">
      <c r="A402" s="10"/>
      <c r="B402" s="15">
        <f t="shared" si="40"/>
      </c>
      <c r="C402" s="1">
        <f t="shared" si="38"/>
        <v>-3940298.5168859013</v>
      </c>
      <c r="D402" s="1">
        <f>C402*$C$8*30/(100*360)</f>
        <v>-16417.91048702459</v>
      </c>
      <c r="E402" s="1">
        <f>$F$7-D402</f>
        <v>21001.24048702459</v>
      </c>
      <c r="F402" s="11">
        <f t="shared" si="39"/>
        <v>-3961299.757372926</v>
      </c>
      <c r="G402" s="3"/>
      <c r="H402" s="3"/>
    </row>
    <row r="403" spans="1:8" ht="12.75">
      <c r="A403" s="10"/>
      <c r="B403" s="78">
        <f t="shared" si="40"/>
      </c>
      <c r="C403" s="12">
        <f t="shared" si="38"/>
        <v>-3961299.757372926</v>
      </c>
      <c r="D403" s="12">
        <f>C403*$C$8*30/(100*360)</f>
        <v>-16505.415655720524</v>
      </c>
      <c r="E403" s="12">
        <f>$F$7-D403</f>
        <v>21088.745655720522</v>
      </c>
      <c r="F403" s="13">
        <f t="shared" si="39"/>
        <v>-3982388.5030286466</v>
      </c>
      <c r="G403" s="3"/>
      <c r="H403" s="3"/>
    </row>
    <row r="404" spans="1:8" ht="12.75">
      <c r="A404" s="3"/>
      <c r="B404" s="3"/>
      <c r="C404" s="8"/>
      <c r="D404" s="8"/>
      <c r="E404" s="8"/>
      <c r="F404" s="8"/>
      <c r="G404" s="3"/>
      <c r="H404" s="3"/>
    </row>
    <row r="405" spans="1:8" ht="12.75">
      <c r="A405" s="3"/>
      <c r="B405" s="3"/>
      <c r="C405" s="8"/>
      <c r="D405" s="8"/>
      <c r="E405" s="8"/>
      <c r="F405" s="8"/>
      <c r="G405" s="3"/>
      <c r="H405" s="3"/>
    </row>
    <row r="406" spans="1:8" ht="12.75">
      <c r="A406" s="3"/>
      <c r="B406" s="3"/>
      <c r="C406" s="8"/>
      <c r="D406" s="8"/>
      <c r="E406" s="8"/>
      <c r="F406" s="8"/>
      <c r="G406" s="3"/>
      <c r="H406" s="3"/>
    </row>
    <row r="407" spans="1:8" ht="12.75" hidden="1">
      <c r="A407" s="3"/>
      <c r="B407" s="3"/>
      <c r="C407" s="8"/>
      <c r="D407" s="8"/>
      <c r="E407" s="8"/>
      <c r="F407" s="8"/>
      <c r="G407" s="3"/>
      <c r="H407" s="3"/>
    </row>
    <row r="408" spans="7:9" ht="12.75" hidden="1">
      <c r="G408" s="1"/>
      <c r="H408" s="1"/>
      <c r="I408" s="1"/>
    </row>
    <row r="409" spans="7:9" ht="12.75" hidden="1">
      <c r="G409" s="1"/>
      <c r="H409" s="1"/>
      <c r="I409" s="1"/>
    </row>
    <row r="410" ht="12.75"/>
    <row r="411" ht="12.75"/>
  </sheetData>
  <sheetProtection sheet="1" objects="1" scenarios="1"/>
  <conditionalFormatting sqref="B13:F403">
    <cfRule type="expression" priority="1" dxfId="1" stopIfTrue="1">
      <formula>$C13&lt;0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H19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3" customWidth="1"/>
    <col min="2" max="2" width="11.421875" style="3" customWidth="1"/>
    <col min="3" max="3" width="5.8515625" style="3" customWidth="1"/>
    <col min="4" max="4" width="38.421875" style="3" customWidth="1"/>
    <col min="5" max="16384" width="11.421875" style="3" customWidth="1"/>
  </cols>
  <sheetData>
    <row r="1" spans="1:8" ht="6" customHeight="1">
      <c r="A1" s="2"/>
      <c r="B1" s="2"/>
      <c r="C1" s="2"/>
      <c r="D1" s="2"/>
      <c r="E1" s="2"/>
      <c r="F1" s="2"/>
      <c r="G1" s="2"/>
      <c r="H1" s="2"/>
    </row>
    <row r="2" spans="1:8" ht="22.5" customHeight="1">
      <c r="A2" s="2"/>
      <c r="B2" s="4" t="s">
        <v>21</v>
      </c>
      <c r="C2" s="5"/>
      <c r="D2" s="5"/>
      <c r="E2" s="2"/>
      <c r="F2" s="2"/>
      <c r="G2" s="2"/>
      <c r="H2" s="2"/>
    </row>
    <row r="3" spans="1:8" ht="20.25" customHeight="1">
      <c r="A3" s="2"/>
      <c r="B3" s="6" t="s">
        <v>24</v>
      </c>
      <c r="C3" s="5"/>
      <c r="D3" s="5"/>
      <c r="E3" s="2"/>
      <c r="F3" s="2"/>
      <c r="G3" s="2"/>
      <c r="H3" s="2"/>
    </row>
    <row r="4" spans="1:8" ht="26.25" customHeight="1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 t="s">
        <v>7</v>
      </c>
      <c r="C5" s="2" t="s">
        <v>8</v>
      </c>
      <c r="D5" s="2" t="s">
        <v>25</v>
      </c>
      <c r="E5" s="7"/>
      <c r="F5" s="7"/>
      <c r="G5" s="7"/>
      <c r="H5" s="7"/>
    </row>
    <row r="6" spans="1:8" ht="12.75">
      <c r="A6" s="2"/>
      <c r="B6" s="2"/>
      <c r="C6" s="2"/>
      <c r="D6" s="2"/>
      <c r="E6" s="7"/>
      <c r="F6" s="7"/>
      <c r="G6" s="7"/>
      <c r="H6" s="7"/>
    </row>
    <row r="7" spans="1:8" ht="12.75">
      <c r="A7" s="2"/>
      <c r="B7" s="2" t="s">
        <v>9</v>
      </c>
      <c r="C7" s="2" t="s">
        <v>8</v>
      </c>
      <c r="D7" s="2" t="s">
        <v>10</v>
      </c>
      <c r="E7" s="7"/>
      <c r="F7" s="7"/>
      <c r="G7" s="7"/>
      <c r="H7" s="7"/>
    </row>
    <row r="8" spans="1:8" ht="12.75">
      <c r="A8" s="2"/>
      <c r="B8" s="2"/>
      <c r="C8" s="2"/>
      <c r="D8" s="2" t="s">
        <v>11</v>
      </c>
      <c r="E8" s="7"/>
      <c r="F8" s="7"/>
      <c r="G8" s="7"/>
      <c r="H8" s="7"/>
    </row>
    <row r="9" spans="1:8" ht="12.75">
      <c r="A9" s="2"/>
      <c r="B9" s="2"/>
      <c r="C9" s="2"/>
      <c r="D9" s="2" t="s">
        <v>12</v>
      </c>
      <c r="E9" s="7"/>
      <c r="F9" s="7"/>
      <c r="G9" s="7"/>
      <c r="H9" s="7"/>
    </row>
    <row r="10" spans="1:8" ht="12.75">
      <c r="A10" s="2"/>
      <c r="B10" s="2"/>
      <c r="C10" s="2"/>
      <c r="D10" s="2" t="s">
        <v>13</v>
      </c>
      <c r="E10" s="7"/>
      <c r="F10" s="7"/>
      <c r="G10" s="7"/>
      <c r="H10" s="7"/>
    </row>
    <row r="11" spans="1:8" ht="12.75">
      <c r="A11" s="2"/>
      <c r="B11" s="2"/>
      <c r="C11" s="2"/>
      <c r="D11" s="2"/>
      <c r="E11" s="7"/>
      <c r="F11" s="7"/>
      <c r="G11" s="7"/>
      <c r="H11" s="7"/>
    </row>
    <row r="12" spans="1:8" ht="12.75">
      <c r="A12" s="2"/>
      <c r="B12" s="2" t="s">
        <v>14</v>
      </c>
      <c r="C12" s="2" t="s">
        <v>8</v>
      </c>
      <c r="D12" s="2" t="s">
        <v>15</v>
      </c>
      <c r="E12" s="7"/>
      <c r="F12" s="7"/>
      <c r="G12" s="7"/>
      <c r="H12" s="7"/>
    </row>
    <row r="13" spans="1:8" ht="12.75">
      <c r="A13" s="2"/>
      <c r="B13" s="2" t="s">
        <v>16</v>
      </c>
      <c r="C13" s="2" t="s">
        <v>8</v>
      </c>
      <c r="D13" s="2" t="s">
        <v>17</v>
      </c>
      <c r="E13" s="7"/>
      <c r="F13" s="7"/>
      <c r="G13" s="7"/>
      <c r="H13" s="7"/>
    </row>
    <row r="14" spans="1:8" ht="12.75">
      <c r="A14" s="2"/>
      <c r="B14" s="2"/>
      <c r="C14" s="2"/>
      <c r="D14" s="2" t="s">
        <v>18</v>
      </c>
      <c r="E14" s="7"/>
      <c r="F14" s="7"/>
      <c r="G14" s="7"/>
      <c r="H14" s="7"/>
    </row>
    <row r="15" spans="1:8" ht="12.75">
      <c r="A15" s="2"/>
      <c r="B15" s="2"/>
      <c r="C15" s="2"/>
      <c r="D15" s="2"/>
      <c r="E15" s="7"/>
      <c r="F15" s="7"/>
      <c r="G15" s="7"/>
      <c r="H15" s="7"/>
    </row>
    <row r="16" spans="1:8" ht="12.75">
      <c r="A16" s="2"/>
      <c r="B16" s="2" t="s">
        <v>19</v>
      </c>
      <c r="C16" s="2" t="s">
        <v>8</v>
      </c>
      <c r="D16" s="2" t="s">
        <v>20</v>
      </c>
      <c r="E16" s="7"/>
      <c r="F16" s="7"/>
      <c r="G16" s="7"/>
      <c r="H16" s="7"/>
    </row>
    <row r="17" spans="1:8" ht="12.75">
      <c r="A17" s="2"/>
      <c r="B17" s="7"/>
      <c r="C17" s="7"/>
      <c r="D17" s="7"/>
      <c r="E17" s="7"/>
      <c r="F17" s="7"/>
      <c r="G17" s="7"/>
      <c r="H17" s="7"/>
    </row>
    <row r="18" spans="1:8" ht="12.75">
      <c r="A18" s="2"/>
      <c r="B18" s="7"/>
      <c r="C18" s="7"/>
      <c r="D18" s="7"/>
      <c r="E18" s="7"/>
      <c r="F18" s="7"/>
      <c r="G18" s="7"/>
      <c r="H18" s="7"/>
    </row>
    <row r="19" spans="1:8" ht="12.75">
      <c r="A19" s="2"/>
      <c r="B19" s="7"/>
      <c r="C19" s="7"/>
      <c r="D19" s="7"/>
      <c r="E19" s="7"/>
      <c r="F19" s="7"/>
      <c r="G19" s="7"/>
      <c r="H19" s="7"/>
    </row>
  </sheetData>
  <sheetProtection/>
  <hyperlinks>
    <hyperlink ref="D12" r:id="rId1" display="alois.eckl@excel-inside.de"/>
    <hyperlink ref="D13" r:id="rId2" display="www.excel-inside.de"/>
    <hyperlink ref="D14" r:id="rId3" display="www.excel-live.de"/>
  </hyperlinks>
  <printOptions/>
  <pageMargins left="0.75" right="0.75" top="1" bottom="1" header="0.4921259845" footer="0.492125984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Excel-Inside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Eckl</dc:creator>
  <cp:keywords/>
  <dc:description/>
  <cp:lastModifiedBy> Alois Eckl</cp:lastModifiedBy>
  <dcterms:created xsi:type="dcterms:W3CDTF">2004-07-23T10:14:39Z</dcterms:created>
  <dcterms:modified xsi:type="dcterms:W3CDTF">2011-12-07T11:55:06Z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